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0" windowHeight="11640" activeTab="14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" sheetId="8" r:id="rId8"/>
    <sheet name="Sept" sheetId="9" r:id="rId9"/>
    <sheet name="Okt" sheetId="10" r:id="rId10"/>
    <sheet name="Nov" sheetId="11" r:id="rId11"/>
    <sheet name="Des" sheetId="12" r:id="rId12"/>
    <sheet name="Kvt" sheetId="13" r:id="rId13"/>
    <sheet name="Res" sheetId="14" r:id="rId14"/>
    <sheet name="Bal" sheetId="15" r:id="rId15"/>
  </sheets>
  <definedNames/>
  <calcPr fullCalcOnLoad="1"/>
</workbook>
</file>

<file path=xl/sharedStrings.xml><?xml version="1.0" encoding="utf-8"?>
<sst xmlns="http://schemas.openxmlformats.org/spreadsheetml/2006/main" count="417" uniqueCount="166">
  <si>
    <t xml:space="preserve">Jan </t>
  </si>
  <si>
    <t>EIENDELER</t>
  </si>
  <si>
    <t xml:space="preserve">INNTEKTER </t>
  </si>
  <si>
    <t>UTGIFTER</t>
  </si>
  <si>
    <t>Bilag#</t>
  </si>
  <si>
    <t>Dato</t>
  </si>
  <si>
    <t>Bilags-tekst</t>
  </si>
  <si>
    <t>Debet</t>
  </si>
  <si>
    <t>Kredit</t>
  </si>
  <si>
    <t>Inngående balanse</t>
  </si>
  <si>
    <t>Omkostninger bank</t>
  </si>
  <si>
    <t>Sum for konto</t>
  </si>
  <si>
    <t>Utgående balanse</t>
  </si>
  <si>
    <t>Kontrollsum</t>
  </si>
  <si>
    <t>Kontrollsum2</t>
  </si>
  <si>
    <t>Feb</t>
  </si>
  <si>
    <t>1/2</t>
  </si>
  <si>
    <t>Mars</t>
  </si>
  <si>
    <t>April</t>
  </si>
  <si>
    <t>1/4</t>
  </si>
  <si>
    <t>Mai</t>
  </si>
  <si>
    <t>1/5</t>
  </si>
  <si>
    <t>Juni</t>
  </si>
  <si>
    <t>1/6</t>
  </si>
  <si>
    <t>Juli</t>
  </si>
  <si>
    <t>1/7</t>
  </si>
  <si>
    <t>1/8</t>
  </si>
  <si>
    <t>Sep</t>
  </si>
  <si>
    <t>1/9</t>
  </si>
  <si>
    <t>1/10</t>
  </si>
  <si>
    <t>Nov</t>
  </si>
  <si>
    <t>1/11</t>
  </si>
  <si>
    <t>Des</t>
  </si>
  <si>
    <t>1/12</t>
  </si>
  <si>
    <t>Renteinntekter</t>
  </si>
  <si>
    <t>Budsjett</t>
  </si>
  <si>
    <t>Driftsinntekter</t>
  </si>
  <si>
    <t>Jan</t>
  </si>
  <si>
    <t>Mar</t>
  </si>
  <si>
    <t>1kvt.</t>
  </si>
  <si>
    <t>Apr</t>
  </si>
  <si>
    <t>Jun</t>
  </si>
  <si>
    <t>2kvt.</t>
  </si>
  <si>
    <t>Jul</t>
  </si>
  <si>
    <t>Aug</t>
  </si>
  <si>
    <t>3kvt.</t>
  </si>
  <si>
    <t>Okt</t>
  </si>
  <si>
    <t>4kvt.</t>
  </si>
  <si>
    <t>Total</t>
  </si>
  <si>
    <t>Sum</t>
  </si>
  <si>
    <t>Driftskostnader</t>
  </si>
  <si>
    <t>Resultat</t>
  </si>
  <si>
    <t xml:space="preserve">Regnskap </t>
  </si>
  <si>
    <t>Regnskap</t>
  </si>
  <si>
    <t>Salgsinntekt</t>
  </si>
  <si>
    <t>Salg varer</t>
  </si>
  <si>
    <t>Kurs inntekter</t>
  </si>
  <si>
    <t>Start avgifter</t>
  </si>
  <si>
    <t>Grasrot/div inntekter</t>
  </si>
  <si>
    <t>Div inntekter turneringer</t>
  </si>
  <si>
    <t>Kretspoeng</t>
  </si>
  <si>
    <t>Kretskontigent</t>
  </si>
  <si>
    <t>Kjøp varer</t>
  </si>
  <si>
    <t>Turneringsledelse</t>
  </si>
  <si>
    <t>Kort/bridgemate</t>
  </si>
  <si>
    <t>Premier</t>
  </si>
  <si>
    <t>Div turneringer</t>
  </si>
  <si>
    <t>NM/SM deltagelse</t>
  </si>
  <si>
    <t>Rekrutering/Elite</t>
  </si>
  <si>
    <t>Leie lokaler</t>
  </si>
  <si>
    <t>Data/programvare</t>
  </si>
  <si>
    <t>Materiell</t>
  </si>
  <si>
    <t>Kursutgifter</t>
  </si>
  <si>
    <t>Gebyr/porto</t>
  </si>
  <si>
    <t>Forbundsreiser</t>
  </si>
  <si>
    <t>Gave/oppmerksomheter</t>
  </si>
  <si>
    <t>Styreutgifter</t>
  </si>
  <si>
    <t>Krets/klubbleder samling</t>
  </si>
  <si>
    <t>Årsresultat</t>
  </si>
  <si>
    <t>Balanseregnskap</t>
  </si>
  <si>
    <t>Eiendeler</t>
  </si>
  <si>
    <t>Anleggsmidler</t>
  </si>
  <si>
    <t>Omløpsmidler</t>
  </si>
  <si>
    <t>Kundefordringer</t>
  </si>
  <si>
    <t>Tap på fordring</t>
  </si>
  <si>
    <t>Kontanter</t>
  </si>
  <si>
    <t>Sparbanken 1</t>
  </si>
  <si>
    <t>Sum Eiendeler</t>
  </si>
  <si>
    <t>Egenkapital og gjeld</t>
  </si>
  <si>
    <t>Egenkapital</t>
  </si>
  <si>
    <t>Til gode</t>
  </si>
  <si>
    <t>Kassakredit</t>
  </si>
  <si>
    <t>Leverandørgjeld</t>
  </si>
  <si>
    <t>Karin Oppegård</t>
  </si>
  <si>
    <t>Kasserer</t>
  </si>
  <si>
    <t>Sign.</t>
  </si>
  <si>
    <t>Sign</t>
  </si>
  <si>
    <t>Herav postert i balansen</t>
  </si>
  <si>
    <t>UB bankkonto</t>
  </si>
  <si>
    <t>Sum Egenkapital</t>
  </si>
  <si>
    <t>Finn Leiang</t>
  </si>
  <si>
    <t>Leder</t>
  </si>
  <si>
    <t>Resultatregnskap for Østfold og Follo krets 2015</t>
  </si>
  <si>
    <t>Debet (neg. beløp)</t>
  </si>
  <si>
    <t>Bedriftsnett</t>
  </si>
  <si>
    <t>Leie av lokale</t>
  </si>
  <si>
    <t>Styremøteutgifter</t>
  </si>
  <si>
    <t>Brønnøysund</t>
  </si>
  <si>
    <t>NBF,NM par</t>
  </si>
  <si>
    <t>0903.2015</t>
  </si>
  <si>
    <t>leie av lokale</t>
  </si>
  <si>
    <t>Kretsrefusjon NBF</t>
  </si>
  <si>
    <t>Arrangstøtte SM,NBF</t>
  </si>
  <si>
    <t>NBF, 4 div SM</t>
  </si>
  <si>
    <t>kontorrekvisita</t>
  </si>
  <si>
    <t>Konferanse NBF</t>
  </si>
  <si>
    <t>SM,ekstrasp, NBF</t>
  </si>
  <si>
    <t>Nmpar, NBF</t>
  </si>
  <si>
    <t>Konferanse NMF</t>
  </si>
  <si>
    <t>NBF,ref. serviceavgift</t>
  </si>
  <si>
    <t>bedriftsnett</t>
  </si>
  <si>
    <t>Norsk tipping</t>
  </si>
  <si>
    <t>støtte NM damer</t>
  </si>
  <si>
    <t>styremøteutgifter</t>
  </si>
  <si>
    <t>Kontorrekvisita</t>
  </si>
  <si>
    <t>0308.2015</t>
  </si>
  <si>
    <t>Overføring til høyrente</t>
  </si>
  <si>
    <t>Støtte Nmpar</t>
  </si>
  <si>
    <t>gave Askim BK</t>
  </si>
  <si>
    <t>Drøbak BK, 4.div</t>
  </si>
  <si>
    <t>SM 1og 3 div</t>
  </si>
  <si>
    <t>Nettside krets</t>
  </si>
  <si>
    <t>støtte nybeg.kurs</t>
  </si>
  <si>
    <t>støtte turnlederkurs</t>
  </si>
  <si>
    <t>Materiale</t>
  </si>
  <si>
    <t>SM,  4.div, NBF</t>
  </si>
  <si>
    <t>07.12.2015.</t>
  </si>
  <si>
    <t>faktura nr 176</t>
  </si>
  <si>
    <t>faktura nr 170</t>
  </si>
  <si>
    <t>faktura nr 175</t>
  </si>
  <si>
    <t>faktura nr 171</t>
  </si>
  <si>
    <t>styremøte</t>
  </si>
  <si>
    <t>faktura nr 181</t>
  </si>
  <si>
    <t>faktura nr 185</t>
  </si>
  <si>
    <t>faktura nr 178</t>
  </si>
  <si>
    <t>faktura nr 184</t>
  </si>
  <si>
    <t>faktura nr 183</t>
  </si>
  <si>
    <t>faktura nr 177</t>
  </si>
  <si>
    <t>faktura nr 174</t>
  </si>
  <si>
    <t>faktura nr 179</t>
  </si>
  <si>
    <t>faktura nr 180</t>
  </si>
  <si>
    <t>faktura nr 172</t>
  </si>
  <si>
    <t>NBF, grasrot</t>
  </si>
  <si>
    <t>faktura nr 186</t>
  </si>
  <si>
    <t>faktura nr 182</t>
  </si>
  <si>
    <t>styregodtgjørelse</t>
  </si>
  <si>
    <t>kreditrente</t>
  </si>
  <si>
    <t>Kundefordring*</t>
  </si>
  <si>
    <t>Kundefordring*: Denne er bokført som en inntekt på konto 3100 i desember 2014 og oppført som UB 2014 på kundereskontro. Dermed skal beløpet ikke føres på inntektskonto i 2015, men mot kundefordringen fra 2014 - dette er korrigert i regnskapet.</t>
  </si>
  <si>
    <t>Nesodden, 29. mars 2016</t>
  </si>
  <si>
    <t>faktura nr 173</t>
  </si>
  <si>
    <t>Resultatregnskap for Østfold og Follo bridgekrets 2015</t>
  </si>
  <si>
    <t>Pc + Printer</t>
  </si>
  <si>
    <t>Kantineutstyr</t>
  </si>
  <si>
    <t>2015:Merknad: Kundefordring på 11400 gjelder startavgift for Nesodden Bridgeklubb</t>
  </si>
  <si>
    <t>Bridgemateutstyr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</si>
</sst>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d&quot;.&quot;mm&quot;.&quot;yyyy"/>
    <numFmt numFmtId="173" formatCode="mmm&quot;.&quot;yy"/>
    <numFmt numFmtId="174" formatCode="d&quot;.&quot;m&quot;.&quot;;@"/>
    <numFmt numFmtId="175" formatCode="[$-414]d\.\ mmmm\ yyyy"/>
    <numFmt numFmtId="176" formatCode="0_ ;\-0\ "/>
  </numFmts>
  <fonts count="43"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55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8"/>
      <name val="Verdana"/>
      <family val="2"/>
    </font>
    <font>
      <b/>
      <sz val="16"/>
      <color indexed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/>
      <right style="medium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/>
    </border>
    <border>
      <left/>
      <right style="medium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</borders>
  <cellStyleXfs count="61">
    <xf numFmtId="171" fontId="0" fillId="0" borderId="0">
      <alignment/>
      <protection/>
    </xf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2" borderId="0" applyNumberFormat="0" applyBorder="0" applyAlignment="0" applyProtection="0"/>
    <xf numFmtId="171" fontId="0" fillId="3" borderId="0" applyNumberFormat="0" applyBorder="0" applyAlignment="0" applyProtection="0"/>
    <xf numFmtId="171" fontId="0" fillId="4" borderId="0" applyNumberFormat="0" applyBorder="0" applyAlignment="0" applyProtection="0"/>
    <xf numFmtId="171" fontId="0" fillId="5" borderId="0" applyNumberFormat="0" applyBorder="0" applyAlignment="0" applyProtection="0"/>
    <xf numFmtId="171" fontId="0" fillId="6" borderId="0" applyNumberFormat="0" applyBorder="0" applyAlignment="0" applyProtection="0"/>
    <xf numFmtId="171" fontId="0" fillId="7" borderId="0" applyNumberFormat="0" applyBorder="0" applyAlignment="0" applyProtection="0"/>
    <xf numFmtId="171" fontId="0" fillId="8" borderId="0" applyNumberFormat="0" applyBorder="0" applyAlignment="0" applyProtection="0"/>
    <xf numFmtId="171" fontId="0" fillId="9" borderId="0" applyNumberFormat="0" applyBorder="0" applyAlignment="0" applyProtection="0"/>
    <xf numFmtId="171" fontId="0" fillId="10" borderId="0" applyNumberFormat="0" applyBorder="0" applyAlignment="0" applyProtection="0"/>
    <xf numFmtId="171" fontId="0" fillId="5" borderId="0" applyNumberFormat="0" applyBorder="0" applyAlignment="0" applyProtection="0"/>
    <xf numFmtId="171" fontId="0" fillId="8" borderId="0" applyNumberFormat="0" applyBorder="0" applyAlignment="0" applyProtection="0"/>
    <xf numFmtId="171" fontId="0" fillId="11" borderId="0" applyNumberFormat="0" applyBorder="0" applyAlignment="0" applyProtection="0"/>
    <xf numFmtId="171" fontId="2" fillId="12" borderId="0" applyNumberFormat="0" applyBorder="0" applyAlignment="0" applyProtection="0"/>
    <xf numFmtId="171" fontId="2" fillId="9" borderId="0" applyNumberFormat="0" applyBorder="0" applyAlignment="0" applyProtection="0"/>
    <xf numFmtId="171" fontId="2" fillId="10" borderId="0" applyNumberFormat="0" applyBorder="0" applyAlignment="0" applyProtection="0"/>
    <xf numFmtId="171" fontId="2" fillId="13" borderId="0" applyNumberFormat="0" applyBorder="0" applyAlignment="0" applyProtection="0"/>
    <xf numFmtId="171" fontId="2" fillId="14" borderId="0" applyNumberFormat="0" applyBorder="0" applyAlignment="0" applyProtection="0"/>
    <xf numFmtId="171" fontId="2" fillId="15" borderId="0" applyNumberFormat="0" applyBorder="0" applyAlignment="0" applyProtection="0"/>
    <xf numFmtId="171" fontId="3" fillId="16" borderId="1" applyNumberFormat="0" applyAlignment="0" applyProtection="0"/>
    <xf numFmtId="171" fontId="4" fillId="3" borderId="0" applyNumberFormat="0" applyBorder="0" applyAlignment="0" applyProtection="0"/>
    <xf numFmtId="171" fontId="5" fillId="0" borderId="0" applyNumberFormat="0" applyFill="0" applyBorder="0" applyAlignment="0" applyProtection="0"/>
    <xf numFmtId="171" fontId="6" fillId="4" borderId="0" applyNumberFormat="0" applyBorder="0" applyAlignment="0" applyProtection="0"/>
    <xf numFmtId="171" fontId="7" fillId="7" borderId="1" applyNumberFormat="0" applyAlignment="0" applyProtection="0"/>
    <xf numFmtId="171" fontId="8" fillId="0" borderId="2" applyNumberFormat="0" applyFill="0" applyAlignment="0" applyProtection="0"/>
    <xf numFmtId="171" fontId="9" fillId="17" borderId="3" applyNumberFormat="0" applyAlignment="0" applyProtection="0"/>
    <xf numFmtId="171" fontId="0" fillId="18" borderId="4" applyNumberFormat="0" applyFont="0" applyAlignment="0" applyProtection="0"/>
    <xf numFmtId="171" fontId="10" fillId="19" borderId="0" applyNumberFormat="0" applyBorder="0" applyAlignment="0" applyProtection="0"/>
    <xf numFmtId="171" fontId="11" fillId="0" borderId="5" applyNumberFormat="0" applyFill="0" applyAlignment="0" applyProtection="0"/>
    <xf numFmtId="171" fontId="12" fillId="0" borderId="6" applyNumberFormat="0" applyFill="0" applyAlignment="0" applyProtection="0"/>
    <xf numFmtId="171" fontId="13" fillId="0" borderId="7" applyNumberFormat="0" applyFill="0" applyAlignment="0" applyProtection="0"/>
    <xf numFmtId="171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14" fillId="0" borderId="0" applyNumberFormat="0" applyFill="0" applyBorder="0" applyAlignment="0" applyProtection="0"/>
    <xf numFmtId="171" fontId="15" fillId="0" borderId="8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6" fillId="16" borderId="9" applyNumberFormat="0" applyAlignment="0" applyProtection="0"/>
    <xf numFmtId="171" fontId="2" fillId="20" borderId="0" applyNumberFormat="0" applyBorder="0" applyAlignment="0" applyProtection="0"/>
    <xf numFmtId="171" fontId="2" fillId="21" borderId="0" applyNumberFormat="0" applyBorder="0" applyAlignment="0" applyProtection="0"/>
    <xf numFmtId="171" fontId="2" fillId="22" borderId="0" applyNumberFormat="0" applyBorder="0" applyAlignment="0" applyProtection="0"/>
    <xf numFmtId="171" fontId="2" fillId="13" borderId="0" applyNumberFormat="0" applyBorder="0" applyAlignment="0" applyProtection="0"/>
    <xf numFmtId="171" fontId="2" fillId="14" borderId="0" applyNumberFormat="0" applyBorder="0" applyAlignment="0" applyProtection="0"/>
    <xf numFmtId="171" fontId="2" fillId="23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7" fillId="0" borderId="0" applyNumberFormat="0" applyFill="0" applyBorder="0" applyAlignment="0" applyProtection="0"/>
  </cellStyleXfs>
  <cellXfs count="324">
    <xf numFmtId="171" fontId="0" fillId="0" borderId="0" xfId="0" applyAlignment="1">
      <alignment/>
    </xf>
    <xf numFmtId="172" fontId="18" fillId="0" borderId="10" xfId="0" applyNumberFormat="1" applyFont="1" applyBorder="1" applyAlignment="1" applyProtection="1">
      <alignment horizontal="center"/>
      <protection locked="0"/>
    </xf>
    <xf numFmtId="171" fontId="18" fillId="0" borderId="0" xfId="0" applyFont="1" applyAlignment="1" applyProtection="1">
      <alignment horizontal="left"/>
      <protection locked="0"/>
    </xf>
    <xf numFmtId="171" fontId="19" fillId="0" borderId="11" xfId="0" applyFont="1" applyFill="1" applyBorder="1" applyAlignment="1" applyProtection="1">
      <alignment horizontal="center"/>
      <protection locked="0"/>
    </xf>
    <xf numFmtId="171" fontId="1" fillId="0" borderId="12" xfId="0" applyFont="1" applyFill="1" applyBorder="1" applyAlignment="1" applyProtection="1">
      <alignment horizontal="center"/>
      <protection locked="0"/>
    </xf>
    <xf numFmtId="171" fontId="20" fillId="0" borderId="0" xfId="0" applyFont="1" applyAlignment="1" applyProtection="1">
      <alignment horizontal="center"/>
      <protection locked="0"/>
    </xf>
    <xf numFmtId="171" fontId="20" fillId="0" borderId="0" xfId="0" applyFont="1" applyAlignment="1" applyProtection="1">
      <alignment/>
      <protection locked="0"/>
    </xf>
    <xf numFmtId="172" fontId="20" fillId="0" borderId="0" xfId="0" applyNumberFormat="1" applyFont="1" applyAlignment="1" applyProtection="1">
      <alignment horizontal="center"/>
      <protection locked="0"/>
    </xf>
    <xf numFmtId="171" fontId="21" fillId="0" borderId="11" xfId="0" applyNumberFormat="1" applyFont="1" applyFill="1" applyBorder="1" applyAlignment="1" applyProtection="1">
      <alignment horizontal="center"/>
      <protection locked="0"/>
    </xf>
    <xf numFmtId="171" fontId="20" fillId="0" borderId="0" xfId="0" applyFont="1" applyAlignment="1" applyProtection="1">
      <alignment horizontal="center" textRotation="90"/>
      <protection locked="0"/>
    </xf>
    <xf numFmtId="171" fontId="21" fillId="0" borderId="13" xfId="0" applyFont="1" applyBorder="1" applyAlignment="1" applyProtection="1">
      <alignment horizontal="center"/>
      <protection locked="0"/>
    </xf>
    <xf numFmtId="171" fontId="20" fillId="0" borderId="0" xfId="0" applyFont="1" applyAlignment="1" applyProtection="1">
      <alignment textRotation="90"/>
      <protection locked="0"/>
    </xf>
    <xf numFmtId="171" fontId="20" fillId="0" borderId="0" xfId="0" applyFont="1" applyAlignment="1" applyProtection="1">
      <alignment horizontal="center" wrapText="1"/>
      <protection locked="0"/>
    </xf>
    <xf numFmtId="171" fontId="21" fillId="0" borderId="13" xfId="0" applyNumberFormat="1" applyFont="1" applyFill="1" applyBorder="1" applyAlignment="1" applyProtection="1">
      <alignment horizontal="center"/>
      <protection locked="0"/>
    </xf>
    <xf numFmtId="171" fontId="21" fillId="0" borderId="0" xfId="0" applyNumberFormat="1" applyFont="1" applyAlignment="1" applyProtection="1">
      <alignment horizontal="center"/>
      <protection locked="0"/>
    </xf>
    <xf numFmtId="171" fontId="21" fillId="0" borderId="13" xfId="0" applyNumberFormat="1" applyFont="1" applyBorder="1" applyAlignment="1" applyProtection="1">
      <alignment horizontal="center"/>
      <protection locked="0"/>
    </xf>
    <xf numFmtId="171" fontId="21" fillId="0" borderId="0" xfId="0" applyNumberFormat="1" applyFont="1" applyAlignment="1" applyProtection="1">
      <alignment/>
      <protection locked="0"/>
    </xf>
    <xf numFmtId="171" fontId="21" fillId="0" borderId="0" xfId="0" applyFont="1" applyAlignment="1" applyProtection="1">
      <alignment horizontal="center"/>
      <protection locked="0"/>
    </xf>
    <xf numFmtId="172" fontId="21" fillId="0" borderId="0" xfId="0" applyNumberFormat="1" applyFont="1" applyFill="1" applyAlignment="1" applyProtection="1">
      <alignment horizontal="center"/>
      <protection locked="0"/>
    </xf>
    <xf numFmtId="171" fontId="21" fillId="0" borderId="0" xfId="0" applyFont="1" applyFill="1" applyAlignment="1" applyProtection="1">
      <alignment/>
      <protection locked="0"/>
    </xf>
    <xf numFmtId="171" fontId="21" fillId="0" borderId="0" xfId="0" applyNumberFormat="1" applyFont="1" applyFill="1" applyAlignment="1" applyProtection="1">
      <alignment/>
      <protection locked="0"/>
    </xf>
    <xf numFmtId="171" fontId="21" fillId="0" borderId="0" xfId="0" applyNumberFormat="1" applyFont="1" applyFill="1" applyAlignment="1" applyProtection="1">
      <alignment horizontal="center"/>
      <protection locked="0"/>
    </xf>
    <xf numFmtId="171" fontId="21" fillId="0" borderId="0" xfId="0" applyFont="1" applyAlignment="1" applyProtection="1">
      <alignment/>
      <protection locked="0"/>
    </xf>
    <xf numFmtId="171" fontId="0" fillId="0" borderId="0" xfId="0" applyAlignment="1" applyProtection="1">
      <alignment/>
      <protection locked="0"/>
    </xf>
    <xf numFmtId="171" fontId="21" fillId="0" borderId="0" xfId="0" applyNumberFormat="1" applyFont="1" applyAlignment="1" applyProtection="1">
      <alignment/>
      <protection locked="0"/>
    </xf>
    <xf numFmtId="172" fontId="21" fillId="0" borderId="0" xfId="0" applyNumberFormat="1" applyFont="1" applyAlignment="1" applyProtection="1">
      <alignment horizontal="center"/>
      <protection locked="0"/>
    </xf>
    <xf numFmtId="171" fontId="21" fillId="0" borderId="0" xfId="0" applyNumberFormat="1" applyFont="1" applyAlignment="1" applyProtection="1">
      <alignment horizontal="right"/>
      <protection locked="0"/>
    </xf>
    <xf numFmtId="171" fontId="20" fillId="0" borderId="0" xfId="0" applyNumberFormat="1" applyFont="1" applyFill="1" applyAlignment="1" applyProtection="1">
      <alignment/>
      <protection locked="0"/>
    </xf>
    <xf numFmtId="171" fontId="20" fillId="16" borderId="0" xfId="0" applyFont="1" applyFill="1" applyAlignment="1" applyProtection="1">
      <alignment/>
      <protection/>
    </xf>
    <xf numFmtId="171" fontId="21" fillId="16" borderId="0" xfId="0" applyNumberFormat="1" applyFont="1" applyFill="1" applyAlignment="1" applyProtection="1">
      <alignment/>
      <protection/>
    </xf>
    <xf numFmtId="171" fontId="21" fillId="16" borderId="0" xfId="0" applyNumberFormat="1" applyFont="1" applyFill="1" applyAlignment="1" applyProtection="1">
      <alignment horizontal="center"/>
      <protection/>
    </xf>
    <xf numFmtId="171" fontId="21" fillId="16" borderId="13" xfId="0" applyNumberFormat="1" applyFont="1" applyFill="1" applyBorder="1" applyAlignment="1" applyProtection="1">
      <alignment horizontal="center"/>
      <protection/>
    </xf>
    <xf numFmtId="171" fontId="20" fillId="16" borderId="0" xfId="0" applyNumberFormat="1" applyFont="1" applyFill="1" applyAlignment="1" applyProtection="1">
      <alignment/>
      <protection/>
    </xf>
    <xf numFmtId="171" fontId="21" fillId="16" borderId="14" xfId="0" applyNumberFormat="1" applyFont="1" applyFill="1" applyBorder="1" applyAlignment="1" applyProtection="1">
      <alignment horizontal="center"/>
      <protection/>
    </xf>
    <xf numFmtId="171" fontId="22" fillId="24" borderId="11" xfId="0" applyFont="1" applyFill="1" applyBorder="1" applyAlignment="1" applyProtection="1">
      <alignment/>
      <protection/>
    </xf>
    <xf numFmtId="171" fontId="21" fillId="24" borderId="0" xfId="0" applyNumberFormat="1" applyFont="1" applyFill="1" applyAlignment="1" applyProtection="1">
      <alignment/>
      <protection/>
    </xf>
    <xf numFmtId="171" fontId="21" fillId="24" borderId="0" xfId="0" applyNumberFormat="1" applyFont="1" applyFill="1" applyAlignment="1" applyProtection="1">
      <alignment horizontal="center"/>
      <protection/>
    </xf>
    <xf numFmtId="171" fontId="21" fillId="24" borderId="0" xfId="0" applyFont="1" applyFill="1" applyAlignment="1" applyProtection="1">
      <alignment/>
      <protection/>
    </xf>
    <xf numFmtId="171" fontId="22" fillId="0" borderId="0" xfId="0" applyNumberFormat="1" applyFont="1" applyAlignment="1" applyProtection="1">
      <alignment horizontal="center"/>
      <protection/>
    </xf>
    <xf numFmtId="171" fontId="22" fillId="25" borderId="10" xfId="0" applyFont="1" applyFill="1" applyBorder="1" applyAlignment="1" applyProtection="1">
      <alignment/>
      <protection/>
    </xf>
    <xf numFmtId="171" fontId="21" fillId="25" borderId="10" xfId="0" applyNumberFormat="1" applyFont="1" applyFill="1" applyBorder="1" applyAlignment="1" applyProtection="1">
      <alignment/>
      <protection/>
    </xf>
    <xf numFmtId="171" fontId="21" fillId="25" borderId="15" xfId="0" applyNumberFormat="1" applyFont="1" applyFill="1" applyBorder="1" applyAlignment="1" applyProtection="1">
      <alignment/>
      <protection/>
    </xf>
    <xf numFmtId="171" fontId="21" fillId="25" borderId="16" xfId="0" applyNumberFormat="1" applyFont="1" applyFill="1" applyBorder="1" applyAlignment="1" applyProtection="1">
      <alignment/>
      <protection/>
    </xf>
    <xf numFmtId="171" fontId="20" fillId="16" borderId="0" xfId="0" applyNumberFormat="1" applyFont="1" applyFill="1" applyAlignment="1" applyProtection="1">
      <alignment horizontal="center"/>
      <protection/>
    </xf>
    <xf numFmtId="173" fontId="18" fillId="0" borderId="0" xfId="0" applyNumberFormat="1" applyFont="1" applyAlignment="1" applyProtection="1">
      <alignment/>
      <protection locked="0"/>
    </xf>
    <xf numFmtId="171" fontId="18" fillId="0" borderId="0" xfId="0" applyFont="1" applyAlignment="1" applyProtection="1">
      <alignment horizontal="center"/>
      <protection locked="0"/>
    </xf>
    <xf numFmtId="171" fontId="18" fillId="0" borderId="0" xfId="0" applyFont="1" applyAlignment="1" applyProtection="1">
      <alignment/>
      <protection locked="0"/>
    </xf>
    <xf numFmtId="171" fontId="21" fillId="0" borderId="0" xfId="0" applyFont="1" applyAlignment="1" applyProtection="1">
      <alignment/>
      <protection locked="0"/>
    </xf>
    <xf numFmtId="171" fontId="22" fillId="24" borderId="12" xfId="0" applyFont="1" applyFill="1" applyBorder="1" applyAlignment="1" applyProtection="1">
      <alignment/>
      <protection/>
    </xf>
    <xf numFmtId="171" fontId="22" fillId="0" borderId="0" xfId="0" applyNumberFormat="1" applyFont="1" applyAlignment="1" applyProtection="1">
      <alignment/>
      <protection/>
    </xf>
    <xf numFmtId="171" fontId="23" fillId="0" borderId="11" xfId="0" applyFont="1" applyFill="1" applyBorder="1" applyAlignment="1" applyProtection="1">
      <alignment horizontal="center"/>
      <protection locked="0"/>
    </xf>
    <xf numFmtId="171" fontId="21" fillId="0" borderId="15" xfId="0" applyFont="1" applyFill="1" applyBorder="1" applyAlignment="1" applyProtection="1">
      <alignment horizontal="center"/>
      <protection locked="0"/>
    </xf>
    <xf numFmtId="171" fontId="21" fillId="16" borderId="13" xfId="0" applyFont="1" applyFill="1" applyBorder="1" applyAlignment="1" applyProtection="1">
      <alignment horizontal="center"/>
      <protection/>
    </xf>
    <xf numFmtId="171" fontId="21" fillId="16" borderId="14" xfId="0" applyFont="1" applyFill="1" applyBorder="1" applyAlignment="1" applyProtection="1">
      <alignment horizontal="center"/>
      <protection/>
    </xf>
    <xf numFmtId="171" fontId="21" fillId="16" borderId="0" xfId="0" applyFont="1" applyFill="1" applyAlignment="1" applyProtection="1">
      <alignment/>
      <protection/>
    </xf>
    <xf numFmtId="171" fontId="21" fillId="0" borderId="0" xfId="0" applyNumberFormat="1" applyFont="1" applyAlignment="1" applyProtection="1">
      <alignment/>
      <protection/>
    </xf>
    <xf numFmtId="171" fontId="22" fillId="25" borderId="12" xfId="0" applyFont="1" applyFill="1" applyBorder="1" applyAlignment="1" applyProtection="1">
      <alignment/>
      <protection/>
    </xf>
    <xf numFmtId="171" fontId="21" fillId="0" borderId="12" xfId="0" applyFont="1" applyFill="1" applyBorder="1" applyAlignment="1" applyProtection="1">
      <alignment horizontal="center"/>
      <protection locked="0"/>
    </xf>
    <xf numFmtId="171" fontId="22" fillId="24" borderId="17" xfId="0" applyFont="1" applyFill="1" applyBorder="1" applyAlignment="1" applyProtection="1">
      <alignment/>
      <protection/>
    </xf>
    <xf numFmtId="171" fontId="22" fillId="24" borderId="0" xfId="0" applyNumberFormat="1" applyFont="1" applyFill="1" applyAlignment="1" applyProtection="1">
      <alignment/>
      <protection/>
    </xf>
    <xf numFmtId="172" fontId="21" fillId="0" borderId="0" xfId="0" applyNumberFormat="1" applyFont="1" applyAlignment="1" applyProtection="1">
      <alignment/>
      <protection locked="0"/>
    </xf>
    <xf numFmtId="171" fontId="21" fillId="16" borderId="14" xfId="0" applyNumberFormat="1" applyFont="1" applyFill="1" applyBorder="1" applyAlignment="1" applyProtection="1">
      <alignment/>
      <protection/>
    </xf>
    <xf numFmtId="171" fontId="18" fillId="0" borderId="12" xfId="0" applyFont="1" applyFill="1" applyBorder="1" applyAlignment="1" applyProtection="1">
      <alignment horizontal="center"/>
      <protection locked="0"/>
    </xf>
    <xf numFmtId="171" fontId="18" fillId="0" borderId="10" xfId="0" applyFont="1" applyBorder="1" applyAlignment="1" applyProtection="1">
      <alignment horizontal="center"/>
      <protection locked="0"/>
    </xf>
    <xf numFmtId="174" fontId="21" fillId="0" borderId="0" xfId="0" applyNumberFormat="1" applyFont="1" applyAlignment="1" applyProtection="1">
      <alignment horizontal="center"/>
      <protection locked="0"/>
    </xf>
    <xf numFmtId="171" fontId="21" fillId="0" borderId="13" xfId="0" applyNumberFormat="1" applyFont="1" applyBorder="1" applyAlignment="1" applyProtection="1">
      <alignment/>
      <protection locked="0"/>
    </xf>
    <xf numFmtId="171" fontId="21" fillId="16" borderId="13" xfId="0" applyNumberFormat="1" applyFont="1" applyFill="1" applyBorder="1" applyAlignment="1" applyProtection="1">
      <alignment/>
      <protection/>
    </xf>
    <xf numFmtId="171" fontId="21" fillId="24" borderId="13" xfId="0" applyNumberFormat="1" applyFont="1" applyFill="1" applyBorder="1" applyAlignment="1" applyProtection="1">
      <alignment/>
      <protection/>
    </xf>
    <xf numFmtId="171" fontId="22" fillId="0" borderId="13" xfId="0" applyNumberFormat="1" applyFont="1" applyBorder="1" applyAlignment="1" applyProtection="1">
      <alignment/>
      <protection/>
    </xf>
    <xf numFmtId="171" fontId="18" fillId="0" borderId="16" xfId="0" applyFont="1" applyFill="1" applyBorder="1" applyAlignment="1" applyProtection="1">
      <alignment horizontal="center"/>
      <protection locked="0"/>
    </xf>
    <xf numFmtId="171" fontId="20" fillId="0" borderId="18" xfId="0" applyFont="1" applyBorder="1" applyAlignment="1" applyProtection="1">
      <alignment horizontal="center"/>
      <protection locked="0"/>
    </xf>
    <xf numFmtId="172" fontId="20" fillId="0" borderId="18" xfId="0" applyNumberFormat="1" applyFont="1" applyBorder="1" applyAlignment="1" applyProtection="1">
      <alignment horizontal="center"/>
      <protection locked="0"/>
    </xf>
    <xf numFmtId="171" fontId="20" fillId="0" borderId="18" xfId="0" applyFont="1" applyBorder="1" applyAlignment="1" applyProtection="1">
      <alignment/>
      <protection locked="0"/>
    </xf>
    <xf numFmtId="171" fontId="21" fillId="0" borderId="19" xfId="0" applyNumberFormat="1" applyFont="1" applyFill="1" applyBorder="1" applyAlignment="1" applyProtection="1">
      <alignment horizontal="center"/>
      <protection locked="0"/>
    </xf>
    <xf numFmtId="171" fontId="21" fillId="0" borderId="20" xfId="0" applyFont="1" applyBorder="1" applyAlignment="1" applyProtection="1">
      <alignment horizontal="center"/>
      <protection locked="0"/>
    </xf>
    <xf numFmtId="171" fontId="21" fillId="0" borderId="20" xfId="0" applyNumberFormat="1" applyFont="1" applyBorder="1" applyAlignment="1" applyProtection="1">
      <alignment/>
      <protection locked="0"/>
    </xf>
    <xf numFmtId="171" fontId="21" fillId="0" borderId="20" xfId="0" applyNumberFormat="1" applyFont="1" applyBorder="1" applyAlignment="1" applyProtection="1">
      <alignment horizontal="center"/>
      <protection locked="0"/>
    </xf>
    <xf numFmtId="171" fontId="20" fillId="0" borderId="20" xfId="0" applyFont="1" applyBorder="1" applyAlignment="1" applyProtection="1">
      <alignment horizontal="center"/>
      <protection locked="0"/>
    </xf>
    <xf numFmtId="171" fontId="20" fillId="0" borderId="20" xfId="0" applyNumberFormat="1" applyFont="1" applyBorder="1" applyAlignment="1" applyProtection="1">
      <alignment horizontal="center"/>
      <protection locked="0"/>
    </xf>
    <xf numFmtId="171" fontId="21" fillId="0" borderId="20" xfId="0" applyFont="1" applyBorder="1" applyAlignment="1" applyProtection="1">
      <alignment/>
      <protection locked="0"/>
    </xf>
    <xf numFmtId="171" fontId="20" fillId="0" borderId="13" xfId="0" applyNumberFormat="1" applyFont="1" applyBorder="1" applyAlignment="1" applyProtection="1">
      <alignment horizontal="center"/>
      <protection locked="0"/>
    </xf>
    <xf numFmtId="171" fontId="20" fillId="0" borderId="13" xfId="0" applyFont="1" applyBorder="1" applyAlignment="1" applyProtection="1">
      <alignment horizontal="center"/>
      <protection locked="0"/>
    </xf>
    <xf numFmtId="171" fontId="21" fillId="0" borderId="20" xfId="0" applyNumberFormat="1" applyFont="1" applyBorder="1" applyAlignment="1" applyProtection="1">
      <alignment horizontal="right"/>
      <protection locked="0"/>
    </xf>
    <xf numFmtId="171" fontId="20" fillId="0" borderId="13" xfId="0" applyNumberFormat="1" applyFont="1" applyFill="1" applyBorder="1" applyAlignment="1" applyProtection="1">
      <alignment horizontal="center"/>
      <protection locked="0"/>
    </xf>
    <xf numFmtId="171" fontId="21" fillId="16" borderId="20" xfId="0" applyNumberFormat="1" applyFont="1" applyFill="1" applyBorder="1" applyAlignment="1" applyProtection="1">
      <alignment/>
      <protection/>
    </xf>
    <xf numFmtId="171" fontId="20" fillId="16" borderId="13" xfId="0" applyFont="1" applyFill="1" applyBorder="1" applyAlignment="1" applyProtection="1">
      <alignment horizontal="center"/>
      <protection/>
    </xf>
    <xf numFmtId="171" fontId="21" fillId="24" borderId="20" xfId="0" applyNumberFormat="1" applyFont="1" applyFill="1" applyBorder="1" applyAlignment="1" applyProtection="1">
      <alignment/>
      <protection/>
    </xf>
    <xf numFmtId="171" fontId="20" fillId="0" borderId="13" xfId="0" applyFont="1" applyBorder="1" applyAlignment="1" applyProtection="1">
      <alignment horizontal="center"/>
      <protection/>
    </xf>
    <xf numFmtId="171" fontId="22" fillId="0" borderId="20" xfId="0" applyNumberFormat="1" applyFont="1" applyBorder="1" applyAlignment="1" applyProtection="1">
      <alignment/>
      <protection/>
    </xf>
    <xf numFmtId="171" fontId="22" fillId="0" borderId="12" xfId="0" applyFont="1" applyFill="1" applyBorder="1" applyAlignment="1" applyProtection="1">
      <alignment/>
      <protection/>
    </xf>
    <xf numFmtId="171" fontId="21" fillId="0" borderId="10" xfId="0" applyNumberFormat="1" applyFont="1" applyFill="1" applyBorder="1" applyAlignment="1" applyProtection="1">
      <alignment/>
      <protection/>
    </xf>
    <xf numFmtId="171" fontId="21" fillId="0" borderId="15" xfId="0" applyNumberFormat="1" applyFont="1" applyFill="1" applyBorder="1" applyAlignment="1" applyProtection="1">
      <alignment/>
      <protection/>
    </xf>
    <xf numFmtId="171" fontId="21" fillId="0" borderId="16" xfId="0" applyNumberFormat="1" applyFont="1" applyFill="1" applyBorder="1" applyAlignment="1" applyProtection="1">
      <alignment/>
      <protection/>
    </xf>
    <xf numFmtId="171" fontId="24" fillId="0" borderId="10" xfId="0" applyFont="1" applyBorder="1" applyAlignment="1" applyProtection="1">
      <alignment/>
      <protection locked="0"/>
    </xf>
    <xf numFmtId="171" fontId="24" fillId="0" borderId="15" xfId="0" applyFont="1" applyBorder="1" applyAlignment="1" applyProtection="1">
      <alignment/>
      <protection locked="0"/>
    </xf>
    <xf numFmtId="171" fontId="25" fillId="0" borderId="15" xfId="0" applyFont="1" applyBorder="1" applyAlignment="1" applyProtection="1">
      <alignment/>
      <protection locked="0"/>
    </xf>
    <xf numFmtId="171" fontId="25" fillId="0" borderId="16" xfId="0" applyFont="1" applyBorder="1" applyAlignment="1" applyProtection="1">
      <alignment/>
      <protection locked="0"/>
    </xf>
    <xf numFmtId="171" fontId="25" fillId="0" borderId="0" xfId="0" applyFont="1" applyAlignment="1" applyProtection="1">
      <alignment horizontal="center"/>
      <protection locked="0"/>
    </xf>
    <xf numFmtId="171" fontId="25" fillId="0" borderId="0" xfId="0" applyFont="1" applyAlignment="1" applyProtection="1">
      <alignment/>
      <protection locked="0"/>
    </xf>
    <xf numFmtId="171" fontId="26" fillId="0" borderId="0" xfId="0" applyFont="1" applyAlignment="1" applyProtection="1">
      <alignment/>
      <protection locked="0"/>
    </xf>
    <xf numFmtId="171" fontId="24" fillId="0" borderId="0" xfId="0" applyFont="1" applyAlignment="1" applyProtection="1">
      <alignment/>
      <protection locked="0"/>
    </xf>
    <xf numFmtId="171" fontId="18" fillId="0" borderId="11" xfId="0" applyFont="1" applyBorder="1" applyAlignment="1" applyProtection="1">
      <alignment horizontal="center"/>
      <protection locked="0"/>
    </xf>
    <xf numFmtId="171" fontId="18" fillId="0" borderId="10" xfId="0" applyFont="1" applyBorder="1" applyAlignment="1" applyProtection="1">
      <alignment/>
      <protection locked="0"/>
    </xf>
    <xf numFmtId="171" fontId="27" fillId="0" borderId="12" xfId="0" applyFont="1" applyBorder="1" applyAlignment="1" applyProtection="1">
      <alignment horizontal="center"/>
      <protection locked="0"/>
    </xf>
    <xf numFmtId="171" fontId="18" fillId="0" borderId="12" xfId="0" applyFont="1" applyBorder="1" applyAlignment="1" applyProtection="1">
      <alignment horizontal="center"/>
      <protection locked="0"/>
    </xf>
    <xf numFmtId="171" fontId="18" fillId="0" borderId="21" xfId="0" applyFont="1" applyBorder="1" applyAlignment="1" applyProtection="1">
      <alignment horizontal="center"/>
      <protection locked="0"/>
    </xf>
    <xf numFmtId="171" fontId="18" fillId="0" borderId="22" xfId="0" applyFont="1" applyBorder="1" applyAlignment="1" applyProtection="1">
      <alignment horizontal="center"/>
      <protection locked="0"/>
    </xf>
    <xf numFmtId="171" fontId="18" fillId="24" borderId="12" xfId="0" applyFont="1" applyFill="1" applyBorder="1" applyAlignment="1" applyProtection="1">
      <alignment horizontal="center"/>
      <protection locked="0"/>
    </xf>
    <xf numFmtId="171" fontId="18" fillId="0" borderId="23" xfId="0" applyFont="1" applyBorder="1" applyAlignment="1" applyProtection="1">
      <alignment horizontal="center"/>
      <protection locked="0"/>
    </xf>
    <xf numFmtId="171" fontId="18" fillId="24" borderId="10" xfId="0" applyFont="1" applyFill="1" applyBorder="1" applyAlignment="1" applyProtection="1">
      <alignment horizontal="center"/>
      <protection locked="0"/>
    </xf>
    <xf numFmtId="171" fontId="18" fillId="0" borderId="24" xfId="0" applyFont="1" applyFill="1" applyBorder="1" applyAlignment="1" applyProtection="1">
      <alignment horizontal="center"/>
      <protection locked="0"/>
    </xf>
    <xf numFmtId="171" fontId="18" fillId="0" borderId="23" xfId="0" applyFont="1" applyFill="1" applyBorder="1" applyAlignment="1" applyProtection="1">
      <alignment horizontal="center"/>
      <protection locked="0"/>
    </xf>
    <xf numFmtId="171" fontId="18" fillId="24" borderId="23" xfId="0" applyFont="1" applyFill="1" applyBorder="1" applyAlignment="1" applyProtection="1">
      <alignment horizontal="center"/>
      <protection locked="0"/>
    </xf>
    <xf numFmtId="171" fontId="18" fillId="24" borderId="22" xfId="0" applyFont="1" applyFill="1" applyBorder="1" applyAlignment="1" applyProtection="1">
      <alignment horizontal="center"/>
      <protection locked="0"/>
    </xf>
    <xf numFmtId="171" fontId="28" fillId="0" borderId="0" xfId="0" applyFont="1" applyAlignment="1" applyProtection="1">
      <alignment/>
      <protection locked="0"/>
    </xf>
    <xf numFmtId="171" fontId="21" fillId="0" borderId="25" xfId="0" applyFont="1" applyBorder="1" applyAlignment="1" applyProtection="1">
      <alignment/>
      <protection locked="0"/>
    </xf>
    <xf numFmtId="171" fontId="21" fillId="0" borderId="26" xfId="0" applyNumberFormat="1" applyFont="1" applyBorder="1" applyAlignment="1" applyProtection="1">
      <alignment/>
      <protection locked="0"/>
    </xf>
    <xf numFmtId="171" fontId="28" fillId="0" borderId="0" xfId="0" applyNumberFormat="1" applyFont="1" applyAlignment="1" applyProtection="1">
      <alignment/>
      <protection locked="0"/>
    </xf>
    <xf numFmtId="171" fontId="21" fillId="0" borderId="27" xfId="0" applyFont="1" applyBorder="1" applyAlignment="1" applyProtection="1">
      <alignment/>
      <protection locked="0"/>
    </xf>
    <xf numFmtId="171" fontId="29" fillId="0" borderId="0" xfId="0" applyFont="1" applyAlignment="1" applyProtection="1">
      <alignment/>
      <protection locked="0"/>
    </xf>
    <xf numFmtId="171" fontId="20" fillId="0" borderId="26" xfId="0" applyNumberFormat="1" applyFont="1" applyBorder="1" applyAlignment="1" applyProtection="1">
      <alignment/>
      <protection locked="0"/>
    </xf>
    <xf numFmtId="171" fontId="20" fillId="0" borderId="28" xfId="0" applyNumberFormat="1" applyFont="1" applyBorder="1" applyAlignment="1" applyProtection="1">
      <alignment/>
      <protection locked="0"/>
    </xf>
    <xf numFmtId="171" fontId="30" fillId="0" borderId="0" xfId="0" applyNumberFormat="1" applyFont="1" applyAlignment="1" applyProtection="1">
      <alignment/>
      <protection locked="0"/>
    </xf>
    <xf numFmtId="171" fontId="20" fillId="0" borderId="13" xfId="0" applyNumberFormat="1" applyFont="1" applyBorder="1" applyAlignment="1" applyProtection="1">
      <alignment/>
      <protection locked="0"/>
    </xf>
    <xf numFmtId="171" fontId="28" fillId="0" borderId="12" xfId="0" applyFont="1" applyBorder="1" applyAlignment="1" applyProtection="1">
      <alignment horizontal="center"/>
      <protection locked="0"/>
    </xf>
    <xf numFmtId="171" fontId="28" fillId="0" borderId="12" xfId="0" applyNumberFormat="1" applyFont="1" applyBorder="1" applyAlignment="1" applyProtection="1">
      <alignment/>
      <protection locked="0"/>
    </xf>
    <xf numFmtId="171" fontId="21" fillId="0" borderId="29" xfId="0" applyFont="1" applyBorder="1" applyAlignment="1" applyProtection="1">
      <alignment/>
      <protection locked="0"/>
    </xf>
    <xf numFmtId="171" fontId="21" fillId="0" borderId="17" xfId="0" applyFont="1" applyBorder="1" applyAlignment="1" applyProtection="1">
      <alignment/>
      <protection locked="0"/>
    </xf>
    <xf numFmtId="171" fontId="21" fillId="0" borderId="28" xfId="0" applyNumberFormat="1" applyFont="1" applyBorder="1" applyAlignment="1" applyProtection="1">
      <alignment/>
      <protection locked="0"/>
    </xf>
    <xf numFmtId="171" fontId="21" fillId="0" borderId="30" xfId="0" applyFont="1" applyBorder="1" applyAlignment="1" applyProtection="1">
      <alignment/>
      <protection locked="0"/>
    </xf>
    <xf numFmtId="171" fontId="28" fillId="0" borderId="31" xfId="0" applyNumberFormat="1" applyFont="1" applyBorder="1" applyAlignment="1" applyProtection="1">
      <alignment/>
      <protection locked="0"/>
    </xf>
    <xf numFmtId="171" fontId="20" fillId="0" borderId="32" xfId="0" applyFont="1" applyBorder="1" applyAlignment="1" applyProtection="1">
      <alignment/>
      <protection locked="0"/>
    </xf>
    <xf numFmtId="171" fontId="20" fillId="0" borderId="12" xfId="0" applyNumberFormat="1" applyFont="1" applyBorder="1" applyAlignment="1" applyProtection="1">
      <alignment/>
      <protection locked="0"/>
    </xf>
    <xf numFmtId="171" fontId="31" fillId="0" borderId="0" xfId="0" applyFont="1" applyAlignment="1" applyProtection="1">
      <alignment/>
      <protection locked="0"/>
    </xf>
    <xf numFmtId="171" fontId="32" fillId="0" borderId="0" xfId="0" applyFont="1" applyAlignment="1" applyProtection="1">
      <alignment/>
      <protection locked="0"/>
    </xf>
    <xf numFmtId="171" fontId="28" fillId="0" borderId="0" xfId="0" applyFont="1" applyAlignment="1" applyProtection="1">
      <alignment horizontal="center"/>
      <protection locked="0"/>
    </xf>
    <xf numFmtId="171" fontId="21" fillId="0" borderId="29" xfId="0" applyNumberFormat="1" applyFont="1" applyFill="1" applyBorder="1" applyAlignment="1" applyProtection="1">
      <alignment/>
      <protection/>
    </xf>
    <xf numFmtId="171" fontId="21" fillId="24" borderId="33" xfId="0" applyNumberFormat="1" applyFont="1" applyFill="1" applyBorder="1" applyAlignment="1" applyProtection="1">
      <alignment/>
      <protection/>
    </xf>
    <xf numFmtId="171" fontId="21" fillId="0" borderId="26" xfId="0" applyNumberFormat="1" applyFont="1" applyBorder="1" applyAlignment="1" applyProtection="1">
      <alignment/>
      <protection/>
    </xf>
    <xf numFmtId="171" fontId="21" fillId="0" borderId="17" xfId="0" applyNumberFormat="1" applyFont="1" applyBorder="1" applyAlignment="1" applyProtection="1">
      <alignment/>
      <protection/>
    </xf>
    <xf numFmtId="171" fontId="21" fillId="24" borderId="34" xfId="0" applyNumberFormat="1" applyFont="1" applyFill="1" applyBorder="1" applyAlignment="1" applyProtection="1">
      <alignment/>
      <protection/>
    </xf>
    <xf numFmtId="171" fontId="21" fillId="0" borderId="17" xfId="0" applyNumberFormat="1" applyFont="1" applyFill="1" applyBorder="1" applyAlignment="1" applyProtection="1">
      <alignment/>
      <protection/>
    </xf>
    <xf numFmtId="171" fontId="20" fillId="0" borderId="17" xfId="0" applyNumberFormat="1" applyFont="1" applyBorder="1" applyAlignment="1" applyProtection="1">
      <alignment/>
      <protection/>
    </xf>
    <xf numFmtId="171" fontId="20" fillId="24" borderId="34" xfId="0" applyNumberFormat="1" applyFont="1" applyFill="1" applyBorder="1" applyAlignment="1" applyProtection="1">
      <alignment/>
      <protection/>
    </xf>
    <xf numFmtId="171" fontId="20" fillId="0" borderId="26" xfId="0" applyNumberFormat="1" applyFont="1" applyBorder="1" applyAlignment="1" applyProtection="1">
      <alignment/>
      <protection/>
    </xf>
    <xf numFmtId="171" fontId="20" fillId="0" borderId="35" xfId="0" applyNumberFormat="1" applyFont="1" applyBorder="1" applyAlignment="1" applyProtection="1">
      <alignment/>
      <protection/>
    </xf>
    <xf numFmtId="171" fontId="20" fillId="0" borderId="30" xfId="0" applyNumberFormat="1" applyFont="1" applyBorder="1" applyAlignment="1" applyProtection="1">
      <alignment/>
      <protection/>
    </xf>
    <xf numFmtId="171" fontId="20" fillId="24" borderId="13" xfId="0" applyNumberFormat="1" applyFont="1" applyFill="1" applyBorder="1" applyAlignment="1" applyProtection="1">
      <alignment/>
      <protection/>
    </xf>
    <xf numFmtId="171" fontId="20" fillId="0" borderId="36" xfId="0" applyNumberFormat="1" applyFont="1" applyBorder="1" applyAlignment="1" applyProtection="1">
      <alignment/>
      <protection/>
    </xf>
    <xf numFmtId="171" fontId="20" fillId="0" borderId="30" xfId="0" applyNumberFormat="1" applyFont="1" applyBorder="1" applyAlignment="1" applyProtection="1">
      <alignment horizontal="center"/>
      <protection/>
    </xf>
    <xf numFmtId="171" fontId="20" fillId="24" borderId="37" xfId="0" applyNumberFormat="1" applyFont="1" applyFill="1" applyBorder="1" applyAlignment="1" applyProtection="1">
      <alignment/>
      <protection/>
    </xf>
    <xf numFmtId="171" fontId="20" fillId="0" borderId="35" xfId="0" applyNumberFormat="1" applyFont="1" applyFill="1" applyBorder="1" applyAlignment="1" applyProtection="1">
      <alignment/>
      <protection/>
    </xf>
    <xf numFmtId="171" fontId="20" fillId="24" borderId="35" xfId="0" applyNumberFormat="1" applyFont="1" applyFill="1" applyBorder="1" applyAlignment="1" applyProtection="1">
      <alignment/>
      <protection/>
    </xf>
    <xf numFmtId="171" fontId="20" fillId="24" borderId="30" xfId="0" applyNumberFormat="1" applyFont="1" applyFill="1" applyBorder="1" applyAlignment="1" applyProtection="1">
      <alignment/>
      <protection/>
    </xf>
    <xf numFmtId="171" fontId="20" fillId="0" borderId="13" xfId="0" applyNumberFormat="1" applyFont="1" applyBorder="1" applyAlignment="1" applyProtection="1">
      <alignment/>
      <protection/>
    </xf>
    <xf numFmtId="171" fontId="21" fillId="0" borderId="24" xfId="0" applyNumberFormat="1" applyFont="1" applyBorder="1" applyAlignment="1" applyProtection="1">
      <alignment/>
      <protection/>
    </xf>
    <xf numFmtId="171" fontId="21" fillId="0" borderId="23" xfId="0" applyNumberFormat="1" applyFont="1" applyBorder="1" applyAlignment="1" applyProtection="1">
      <alignment/>
      <protection/>
    </xf>
    <xf numFmtId="171" fontId="21" fillId="0" borderId="22" xfId="0" applyNumberFormat="1" applyFont="1" applyBorder="1" applyAlignment="1" applyProtection="1">
      <alignment/>
      <protection/>
    </xf>
    <xf numFmtId="171" fontId="21" fillId="24" borderId="12" xfId="0" applyNumberFormat="1" applyFont="1" applyFill="1" applyBorder="1" applyAlignment="1" applyProtection="1">
      <alignment/>
      <protection/>
    </xf>
    <xf numFmtId="171" fontId="21" fillId="0" borderId="21" xfId="0" applyNumberFormat="1" applyFont="1" applyBorder="1" applyAlignment="1" applyProtection="1">
      <alignment/>
      <protection/>
    </xf>
    <xf numFmtId="171" fontId="21" fillId="0" borderId="22" xfId="0" applyNumberFormat="1" applyFont="1" applyBorder="1" applyAlignment="1" applyProtection="1">
      <alignment horizontal="center"/>
      <protection/>
    </xf>
    <xf numFmtId="171" fontId="21" fillId="24" borderId="10" xfId="0" applyNumberFormat="1" applyFont="1" applyFill="1" applyBorder="1" applyAlignment="1" applyProtection="1">
      <alignment/>
      <protection/>
    </xf>
    <xf numFmtId="171" fontId="21" fillId="0" borderId="23" xfId="0" applyNumberFormat="1" applyFont="1" applyFill="1" applyBorder="1" applyAlignment="1" applyProtection="1">
      <alignment/>
      <protection/>
    </xf>
    <xf numFmtId="171" fontId="21" fillId="24" borderId="23" xfId="0" applyNumberFormat="1" applyFont="1" applyFill="1" applyBorder="1" applyAlignment="1" applyProtection="1">
      <alignment/>
      <protection/>
    </xf>
    <xf numFmtId="171" fontId="21" fillId="24" borderId="22" xfId="0" applyNumberFormat="1" applyFont="1" applyFill="1" applyBorder="1" applyAlignment="1" applyProtection="1">
      <alignment/>
      <protection/>
    </xf>
    <xf numFmtId="171" fontId="21" fillId="0" borderId="12" xfId="0" applyNumberFormat="1" applyFont="1" applyBorder="1" applyAlignment="1" applyProtection="1">
      <alignment/>
      <protection/>
    </xf>
    <xf numFmtId="171" fontId="21" fillId="0" borderId="29" xfId="0" applyNumberFormat="1" applyFont="1" applyBorder="1" applyAlignment="1" applyProtection="1">
      <alignment/>
      <protection/>
    </xf>
    <xf numFmtId="171" fontId="21" fillId="24" borderId="38" xfId="0" applyNumberFormat="1" applyFont="1" applyFill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171" fontId="21" fillId="0" borderId="30" xfId="0" applyNumberFormat="1" applyFont="1" applyBorder="1" applyAlignment="1" applyProtection="1">
      <alignment/>
      <protection/>
    </xf>
    <xf numFmtId="171" fontId="21" fillId="24" borderId="31" xfId="0" applyNumberFormat="1" applyFont="1" applyFill="1" applyBorder="1" applyAlignment="1" applyProtection="1">
      <alignment/>
      <protection/>
    </xf>
    <xf numFmtId="171" fontId="21" fillId="0" borderId="39" xfId="0" applyNumberFormat="1" applyFont="1" applyBorder="1" applyAlignment="1" applyProtection="1">
      <alignment/>
      <protection/>
    </xf>
    <xf numFmtId="171" fontId="21" fillId="0" borderId="40" xfId="0" applyNumberFormat="1" applyFont="1" applyBorder="1" applyAlignment="1" applyProtection="1">
      <alignment/>
      <protection/>
    </xf>
    <xf numFmtId="171" fontId="21" fillId="0" borderId="41" xfId="0" applyNumberFormat="1" applyFont="1" applyBorder="1" applyAlignment="1" applyProtection="1">
      <alignment horizontal="center"/>
      <protection/>
    </xf>
    <xf numFmtId="171" fontId="21" fillId="24" borderId="42" xfId="0" applyNumberFormat="1" applyFont="1" applyFill="1" applyBorder="1" applyAlignment="1" applyProtection="1">
      <alignment/>
      <protection/>
    </xf>
    <xf numFmtId="171" fontId="21" fillId="0" borderId="40" xfId="0" applyNumberFormat="1" applyFont="1" applyFill="1" applyBorder="1" applyAlignment="1" applyProtection="1">
      <alignment/>
      <protection/>
    </xf>
    <xf numFmtId="171" fontId="21" fillId="24" borderId="40" xfId="0" applyNumberFormat="1" applyFont="1" applyFill="1" applyBorder="1" applyAlignment="1" applyProtection="1">
      <alignment/>
      <protection/>
    </xf>
    <xf numFmtId="171" fontId="21" fillId="24" borderId="41" xfId="0" applyNumberFormat="1" applyFont="1" applyFill="1" applyBorder="1" applyAlignment="1" applyProtection="1">
      <alignment/>
      <protection/>
    </xf>
    <xf numFmtId="171" fontId="21" fillId="0" borderId="13" xfId="0" applyNumberFormat="1" applyFont="1" applyBorder="1" applyAlignment="1" applyProtection="1">
      <alignment/>
      <protection/>
    </xf>
    <xf numFmtId="171" fontId="20" fillId="0" borderId="24" xfId="0" applyNumberFormat="1" applyFont="1" applyBorder="1" applyAlignment="1" applyProtection="1">
      <alignment/>
      <protection/>
    </xf>
    <xf numFmtId="171" fontId="20" fillId="0" borderId="23" xfId="0" applyNumberFormat="1" applyFont="1" applyBorder="1" applyAlignment="1" applyProtection="1">
      <alignment/>
      <protection/>
    </xf>
    <xf numFmtId="171" fontId="20" fillId="0" borderId="22" xfId="0" applyNumberFormat="1" applyFont="1" applyBorder="1" applyAlignment="1" applyProtection="1">
      <alignment/>
      <protection/>
    </xf>
    <xf numFmtId="171" fontId="20" fillId="24" borderId="12" xfId="0" applyNumberFormat="1" applyFont="1" applyFill="1" applyBorder="1" applyAlignment="1" applyProtection="1">
      <alignment/>
      <protection/>
    </xf>
    <xf numFmtId="171" fontId="20" fillId="0" borderId="21" xfId="0" applyNumberFormat="1" applyFont="1" applyBorder="1" applyAlignment="1" applyProtection="1">
      <alignment/>
      <protection/>
    </xf>
    <xf numFmtId="171" fontId="20" fillId="0" borderId="21" xfId="0" applyNumberFormat="1" applyFont="1" applyBorder="1" applyAlignment="1" applyProtection="1">
      <alignment horizontal="center"/>
      <protection/>
    </xf>
    <xf numFmtId="171" fontId="20" fillId="24" borderId="10" xfId="0" applyNumberFormat="1" applyFont="1" applyFill="1" applyBorder="1" applyAlignment="1" applyProtection="1">
      <alignment/>
      <protection/>
    </xf>
    <xf numFmtId="171" fontId="20" fillId="0" borderId="23" xfId="0" applyNumberFormat="1" applyFont="1" applyFill="1" applyBorder="1" applyAlignment="1" applyProtection="1">
      <alignment/>
      <protection/>
    </xf>
    <xf numFmtId="171" fontId="20" fillId="24" borderId="23" xfId="0" applyNumberFormat="1" applyFont="1" applyFill="1" applyBorder="1" applyAlignment="1" applyProtection="1">
      <alignment/>
      <protection/>
    </xf>
    <xf numFmtId="171" fontId="20" fillId="0" borderId="12" xfId="0" applyNumberFormat="1" applyFont="1" applyBorder="1" applyAlignment="1" applyProtection="1">
      <alignment/>
      <protection/>
    </xf>
    <xf numFmtId="171" fontId="1" fillId="0" borderId="0" xfId="0" applyFont="1" applyBorder="1" applyAlignment="1" applyProtection="1">
      <alignment/>
      <protection locked="0"/>
    </xf>
    <xf numFmtId="171" fontId="18" fillId="0" borderId="35" xfId="0" applyFont="1" applyBorder="1" applyAlignment="1" applyProtection="1">
      <alignment horizontal="center"/>
      <protection locked="0"/>
    </xf>
    <xf numFmtId="171" fontId="18" fillId="26" borderId="35" xfId="0" applyFont="1" applyFill="1" applyBorder="1" applyAlignment="1" applyProtection="1">
      <alignment horizontal="center"/>
      <protection locked="0"/>
    </xf>
    <xf numFmtId="171" fontId="18" fillId="0" borderId="43" xfId="0" applyFont="1" applyBorder="1" applyAlignment="1" applyProtection="1">
      <alignment horizontal="center"/>
      <protection locked="0"/>
    </xf>
    <xf numFmtId="171" fontId="1" fillId="0" borderId="17" xfId="0" applyFont="1" applyBorder="1" applyAlignment="1" applyProtection="1">
      <alignment horizontal="center"/>
      <protection locked="0"/>
    </xf>
    <xf numFmtId="171" fontId="1" fillId="0" borderId="17" xfId="0" applyFont="1" applyBorder="1" applyAlignment="1" applyProtection="1">
      <alignment/>
      <protection locked="0"/>
    </xf>
    <xf numFmtId="171" fontId="1" fillId="26" borderId="17" xfId="0" applyFont="1" applyFill="1" applyBorder="1" applyAlignment="1" applyProtection="1">
      <alignment/>
      <protection locked="0"/>
    </xf>
    <xf numFmtId="171" fontId="1" fillId="0" borderId="44" xfId="0" applyFont="1" applyBorder="1" applyAlignment="1" applyProtection="1">
      <alignment/>
      <protection locked="0"/>
    </xf>
    <xf numFmtId="171" fontId="1" fillId="0" borderId="45" xfId="0" applyFont="1" applyBorder="1" applyAlignment="1" applyProtection="1">
      <alignment/>
      <protection locked="0"/>
    </xf>
    <xf numFmtId="171" fontId="1" fillId="0" borderId="0" xfId="0" applyFont="1" applyAlignment="1" applyProtection="1">
      <alignment/>
      <protection locked="0"/>
    </xf>
    <xf numFmtId="171" fontId="33" fillId="0" borderId="0" xfId="0" applyFont="1" applyAlignment="1" applyProtection="1">
      <alignment/>
      <protection locked="0"/>
    </xf>
    <xf numFmtId="171" fontId="33" fillId="0" borderId="0" xfId="0" applyNumberFormat="1" applyFont="1" applyAlignment="1" applyProtection="1">
      <alignment/>
      <protection/>
    </xf>
    <xf numFmtId="171" fontId="30" fillId="0" borderId="0" xfId="0" applyFont="1" applyFill="1" applyAlignment="1" applyProtection="1">
      <alignment/>
      <protection locked="0"/>
    </xf>
    <xf numFmtId="0" fontId="18" fillId="0" borderId="16" xfId="0" applyNumberFormat="1" applyFont="1" applyBorder="1" applyAlignment="1" applyProtection="1">
      <alignment horizontal="left"/>
      <protection locked="0"/>
    </xf>
    <xf numFmtId="169" fontId="21" fillId="0" borderId="0" xfId="0" applyNumberFormat="1" applyFont="1" applyFill="1" applyAlignment="1" applyProtection="1">
      <alignment horizontal="center"/>
      <protection locked="0"/>
    </xf>
    <xf numFmtId="169" fontId="21" fillId="0" borderId="0" xfId="0" applyNumberFormat="1" applyFont="1" applyAlignment="1" applyProtection="1">
      <alignment horizontal="center"/>
      <protection locked="0"/>
    </xf>
    <xf numFmtId="0" fontId="21" fillId="16" borderId="0" xfId="0" applyNumberFormat="1" applyFont="1" applyFill="1" applyAlignment="1" applyProtection="1">
      <alignment/>
      <protection/>
    </xf>
    <xf numFmtId="0" fontId="21" fillId="0" borderId="0" xfId="0" applyNumberFormat="1" applyFont="1" applyAlignment="1" applyProtection="1">
      <alignment horizontal="center"/>
      <protection locked="0"/>
    </xf>
    <xf numFmtId="171" fontId="21" fillId="25" borderId="0" xfId="0" applyNumberFormat="1" applyFont="1" applyFill="1" applyAlignment="1" applyProtection="1">
      <alignment horizontal="right"/>
      <protection locked="0"/>
    </xf>
    <xf numFmtId="171" fontId="21" fillId="25" borderId="0" xfId="0" applyNumberFormat="1" applyFont="1" applyFill="1" applyAlignment="1" applyProtection="1">
      <alignment/>
      <protection locked="0"/>
    </xf>
    <xf numFmtId="171" fontId="1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 textRotation="90"/>
      <protection locked="0"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textRotation="90"/>
      <protection locked="0"/>
    </xf>
    <xf numFmtId="176" fontId="18" fillId="0" borderId="46" xfId="0" applyNumberFormat="1" applyFont="1" applyBorder="1" applyAlignment="1" applyProtection="1">
      <alignment/>
      <protection locked="0"/>
    </xf>
    <xf numFmtId="176" fontId="18" fillId="0" borderId="47" xfId="0" applyNumberFormat="1" applyFon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18" fillId="0" borderId="29" xfId="0" applyNumberFormat="1" applyFont="1" applyBorder="1" applyAlignment="1" applyProtection="1">
      <alignment horizontal="center"/>
      <protection locked="0"/>
    </xf>
    <xf numFmtId="176" fontId="18" fillId="26" borderId="29" xfId="0" applyNumberFormat="1" applyFont="1" applyFill="1" applyBorder="1" applyAlignment="1" applyProtection="1">
      <alignment horizontal="center"/>
      <protection locked="0"/>
    </xf>
    <xf numFmtId="176" fontId="18" fillId="0" borderId="48" xfId="0" applyNumberFormat="1" applyFont="1" applyBorder="1" applyAlignment="1" applyProtection="1">
      <alignment horizontal="center"/>
      <protection locked="0"/>
    </xf>
    <xf numFmtId="176" fontId="20" fillId="0" borderId="29" xfId="0" applyNumberFormat="1" applyFont="1" applyBorder="1" applyAlignment="1" applyProtection="1">
      <alignment horizontal="left"/>
      <protection locked="0"/>
    </xf>
    <xf numFmtId="176" fontId="20" fillId="0" borderId="17" xfId="0" applyNumberFormat="1" applyFont="1" applyBorder="1" applyAlignment="1" applyProtection="1">
      <alignment horizontal="left"/>
      <protection locked="0"/>
    </xf>
    <xf numFmtId="176" fontId="20" fillId="0" borderId="4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20" fillId="0" borderId="25" xfId="0" applyNumberFormat="1" applyFont="1" applyBorder="1" applyAlignment="1" applyProtection="1">
      <alignment horizontal="left"/>
      <protection locked="0"/>
    </xf>
    <xf numFmtId="176" fontId="20" fillId="0" borderId="27" xfId="0" applyNumberFormat="1" applyFont="1" applyBorder="1" applyAlignment="1" applyProtection="1">
      <alignment horizontal="left"/>
      <protection locked="0"/>
    </xf>
    <xf numFmtId="176" fontId="20" fillId="0" borderId="27" xfId="0" applyNumberFormat="1" applyFont="1" applyBorder="1" applyAlignment="1" applyProtection="1">
      <alignment/>
      <protection locked="0"/>
    </xf>
    <xf numFmtId="176" fontId="21" fillId="0" borderId="40" xfId="0" applyNumberFormat="1" applyFont="1" applyBorder="1" applyAlignment="1" applyProtection="1">
      <alignment/>
      <protection locked="0"/>
    </xf>
    <xf numFmtId="176" fontId="18" fillId="0" borderId="24" xfId="0" applyNumberFormat="1" applyFont="1" applyBorder="1" applyAlignment="1" applyProtection="1">
      <alignment/>
      <protection locked="0"/>
    </xf>
    <xf numFmtId="176" fontId="32" fillId="0" borderId="0" xfId="0" applyNumberFormat="1" applyFont="1" applyAlignment="1" applyProtection="1">
      <alignment/>
      <protection locked="0"/>
    </xf>
    <xf numFmtId="171" fontId="34" fillId="0" borderId="0" xfId="0" applyFont="1" applyAlignment="1" applyProtection="1">
      <alignment/>
      <protection locked="0"/>
    </xf>
    <xf numFmtId="171" fontId="34" fillId="0" borderId="0" xfId="0" applyNumberFormat="1" applyFont="1" applyFill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1" fontId="34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 horizontal="lef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176" fontId="20" fillId="0" borderId="13" xfId="0" applyNumberFormat="1" applyFont="1" applyBorder="1" applyAlignment="1" applyProtection="1">
      <alignment horizontal="center" textRotation="90"/>
      <protection locked="0"/>
    </xf>
    <xf numFmtId="176" fontId="20" fillId="0" borderId="0" xfId="0" applyNumberFormat="1" applyFont="1" applyAlignment="1" applyProtection="1">
      <alignment horizontal="center" textRotation="88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left"/>
      <protection locked="0"/>
    </xf>
    <xf numFmtId="1" fontId="20" fillId="0" borderId="18" xfId="0" applyNumberFormat="1" applyFont="1" applyBorder="1" applyAlignment="1" applyProtection="1">
      <alignment horizontal="center" textRotation="90"/>
      <protection locked="0"/>
    </xf>
    <xf numFmtId="1" fontId="20" fillId="0" borderId="49" xfId="0" applyNumberFormat="1" applyFont="1" applyBorder="1" applyAlignment="1" applyProtection="1">
      <alignment horizontal="center" textRotation="90"/>
      <protection locked="0"/>
    </xf>
    <xf numFmtId="1" fontId="20" fillId="0" borderId="50" xfId="0" applyNumberFormat="1" applyFont="1" applyBorder="1" applyAlignment="1" applyProtection="1">
      <alignment horizontal="center" textRotation="90"/>
      <protection locked="0"/>
    </xf>
    <xf numFmtId="1" fontId="20" fillId="0" borderId="18" xfId="0" applyNumberFormat="1" applyFont="1" applyBorder="1" applyAlignment="1" applyProtection="1">
      <alignment textRotation="90"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176" fontId="1" fillId="0" borderId="0" xfId="0" applyNumberFormat="1" applyFont="1" applyAlignment="1" applyProtection="1">
      <alignment horizontal="left"/>
      <protection locked="0"/>
    </xf>
    <xf numFmtId="176" fontId="33" fillId="0" borderId="0" xfId="0" applyNumberFormat="1" applyFont="1" applyAlignment="1" applyProtection="1">
      <alignment/>
      <protection locked="0"/>
    </xf>
    <xf numFmtId="171" fontId="21" fillId="25" borderId="0" xfId="0" applyFont="1" applyFill="1" applyAlignment="1" applyProtection="1">
      <alignment/>
      <protection locked="0"/>
    </xf>
    <xf numFmtId="171" fontId="36" fillId="0" borderId="0" xfId="0" applyFont="1" applyAlignment="1" applyProtection="1">
      <alignment/>
      <protection locked="0"/>
    </xf>
    <xf numFmtId="176" fontId="33" fillId="0" borderId="0" xfId="0" applyNumberFormat="1" applyFont="1" applyAlignment="1" applyProtection="1">
      <alignment horizontal="left"/>
      <protection locked="0"/>
    </xf>
    <xf numFmtId="171" fontId="37" fillId="0" borderId="0" xfId="0" applyFont="1" applyAlignment="1" applyProtection="1">
      <alignment/>
      <protection locked="0"/>
    </xf>
    <xf numFmtId="171" fontId="33" fillId="0" borderId="0" xfId="0" applyNumberFormat="1" applyFont="1" applyAlignment="1" applyProtection="1">
      <alignment/>
      <protection locked="0"/>
    </xf>
    <xf numFmtId="171" fontId="37" fillId="0" borderId="0" xfId="0" applyNumberFormat="1" applyFont="1" applyAlignment="1" applyProtection="1">
      <alignment/>
      <protection/>
    </xf>
    <xf numFmtId="171" fontId="37" fillId="0" borderId="0" xfId="0" applyNumberFormat="1" applyFont="1" applyAlignment="1" applyProtection="1">
      <alignment/>
      <protection locked="0"/>
    </xf>
    <xf numFmtId="176" fontId="37" fillId="0" borderId="0" xfId="0" applyNumberFormat="1" applyFont="1" applyAlignment="1" applyProtection="1">
      <alignment horizontal="left"/>
      <protection locked="0"/>
    </xf>
    <xf numFmtId="176" fontId="33" fillId="2" borderId="0" xfId="0" applyNumberFormat="1" applyFont="1" applyFill="1" applyAlignment="1" applyProtection="1">
      <alignment/>
      <protection locked="0"/>
    </xf>
    <xf numFmtId="171" fontId="37" fillId="2" borderId="0" xfId="0" applyFont="1" applyFill="1" applyAlignment="1" applyProtection="1">
      <alignment/>
      <protection locked="0"/>
    </xf>
    <xf numFmtId="171" fontId="33" fillId="2" borderId="0" xfId="0" applyNumberFormat="1" applyFont="1" applyFill="1" applyAlignment="1" applyProtection="1">
      <alignment/>
      <protection/>
    </xf>
    <xf numFmtId="176" fontId="37" fillId="0" borderId="0" xfId="0" applyNumberFormat="1" applyFont="1" applyAlignment="1" applyProtection="1">
      <alignment/>
      <protection locked="0"/>
    </xf>
    <xf numFmtId="171" fontId="33" fillId="2" borderId="0" xfId="0" applyFont="1" applyFill="1" applyAlignment="1" applyProtection="1">
      <alignment/>
      <protection locked="0"/>
    </xf>
    <xf numFmtId="171" fontId="38" fillId="0" borderId="0" xfId="0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1" fontId="24" fillId="0" borderId="0" xfId="0" applyFont="1" applyAlignment="1" applyProtection="1">
      <alignment horizontal="center"/>
      <protection locked="0"/>
    </xf>
    <xf numFmtId="171" fontId="24" fillId="0" borderId="0" xfId="0" applyNumberFormat="1" applyFont="1" applyAlignment="1" applyProtection="1">
      <alignment/>
      <protection locked="0"/>
    </xf>
    <xf numFmtId="171" fontId="24" fillId="0" borderId="0" xfId="0" applyNumberFormat="1" applyFont="1" applyAlignment="1" applyProtection="1">
      <alignment/>
      <protection/>
    </xf>
    <xf numFmtId="171" fontId="24" fillId="2" borderId="0" xfId="0" applyNumberFormat="1" applyFont="1" applyFill="1" applyAlignment="1" applyProtection="1">
      <alignment/>
      <protection/>
    </xf>
    <xf numFmtId="171" fontId="25" fillId="0" borderId="0" xfId="0" applyNumberFormat="1" applyFont="1" applyAlignment="1" applyProtection="1">
      <alignment/>
      <protection locked="0"/>
    </xf>
    <xf numFmtId="171" fontId="25" fillId="0" borderId="0" xfId="0" applyNumberFormat="1" applyFont="1" applyAlignment="1" applyProtection="1">
      <alignment/>
      <protection/>
    </xf>
    <xf numFmtId="176" fontId="24" fillId="0" borderId="46" xfId="0" applyNumberFormat="1" applyFont="1" applyBorder="1" applyAlignment="1" applyProtection="1">
      <alignment horizontal="left"/>
      <protection locked="0"/>
    </xf>
    <xf numFmtId="171" fontId="25" fillId="0" borderId="0" xfId="0" applyFont="1" applyBorder="1" applyAlignment="1" applyProtection="1">
      <alignment/>
      <protection locked="0"/>
    </xf>
    <xf numFmtId="171" fontId="25" fillId="0" borderId="40" xfId="0" applyNumberFormat="1" applyFont="1" applyBorder="1" applyAlignment="1" applyProtection="1">
      <alignment/>
      <protection/>
    </xf>
    <xf numFmtId="171" fontId="25" fillId="26" borderId="40" xfId="0" applyNumberFormat="1" applyFont="1" applyFill="1" applyBorder="1" applyAlignment="1" applyProtection="1">
      <alignment/>
      <protection/>
    </xf>
    <xf numFmtId="171" fontId="25" fillId="0" borderId="51" xfId="0" applyNumberFormat="1" applyFont="1" applyBorder="1" applyAlignment="1" applyProtection="1">
      <alignment/>
      <protection locked="0"/>
    </xf>
    <xf numFmtId="171" fontId="25" fillId="0" borderId="35" xfId="0" applyNumberFormat="1" applyFont="1" applyBorder="1" applyAlignment="1" applyProtection="1">
      <alignment/>
      <protection/>
    </xf>
    <xf numFmtId="171" fontId="25" fillId="26" borderId="35" xfId="0" applyNumberFormat="1" applyFont="1" applyFill="1" applyBorder="1" applyAlignment="1" applyProtection="1">
      <alignment/>
      <protection/>
    </xf>
    <xf numFmtId="171" fontId="25" fillId="0" borderId="43" xfId="0" applyNumberFormat="1" applyFont="1" applyBorder="1" applyAlignment="1" applyProtection="1">
      <alignment/>
      <protection locked="0"/>
    </xf>
    <xf numFmtId="176" fontId="24" fillId="0" borderId="46" xfId="0" applyNumberFormat="1" applyFont="1" applyBorder="1" applyAlignment="1" applyProtection="1">
      <alignment/>
      <protection locked="0"/>
    </xf>
    <xf numFmtId="171" fontId="24" fillId="0" borderId="17" xfId="0" applyNumberFormat="1" applyFont="1" applyBorder="1" applyAlignment="1" applyProtection="1">
      <alignment/>
      <protection/>
    </xf>
    <xf numFmtId="171" fontId="24" fillId="26" borderId="17" xfId="0" applyNumberFormat="1" applyFont="1" applyFill="1" applyBorder="1" applyAlignment="1" applyProtection="1">
      <alignment/>
      <protection/>
    </xf>
    <xf numFmtId="171" fontId="24" fillId="0" borderId="44" xfId="0" applyNumberFormat="1" applyFont="1" applyBorder="1" applyAlignment="1" applyProtection="1">
      <alignment/>
      <protection locked="0"/>
    </xf>
    <xf numFmtId="171" fontId="24" fillId="0" borderId="45" xfId="0" applyNumberFormat="1" applyFont="1" applyBorder="1" applyAlignment="1" applyProtection="1">
      <alignment/>
      <protection locked="0"/>
    </xf>
    <xf numFmtId="176" fontId="24" fillId="0" borderId="47" xfId="0" applyNumberFormat="1" applyFont="1" applyBorder="1" applyAlignment="1" applyProtection="1">
      <alignment/>
      <protection locked="0"/>
    </xf>
    <xf numFmtId="171" fontId="25" fillId="0" borderId="17" xfId="0" applyFont="1" applyBorder="1" applyAlignment="1" applyProtection="1">
      <alignment horizontal="center"/>
      <protection locked="0"/>
    </xf>
    <xf numFmtId="171" fontId="25" fillId="0" borderId="17" xfId="0" applyFont="1" applyBorder="1" applyAlignment="1" applyProtection="1">
      <alignment/>
      <protection/>
    </xf>
    <xf numFmtId="171" fontId="25" fillId="0" borderId="17" xfId="0" applyNumberFormat="1" applyFont="1" applyBorder="1" applyAlignment="1" applyProtection="1">
      <alignment/>
      <protection/>
    </xf>
    <xf numFmtId="171" fontId="39" fillId="26" borderId="17" xfId="0" applyNumberFormat="1" applyFont="1" applyFill="1" applyBorder="1" applyAlignment="1" applyProtection="1">
      <alignment/>
      <protection/>
    </xf>
    <xf numFmtId="171" fontId="39" fillId="0" borderId="44" xfId="0" applyNumberFormat="1" applyFont="1" applyBorder="1" applyAlignment="1" applyProtection="1">
      <alignment/>
      <protection locked="0"/>
    </xf>
    <xf numFmtId="176" fontId="24" fillId="0" borderId="52" xfId="0" applyNumberFormat="1" applyFont="1" applyBorder="1" applyAlignment="1" applyProtection="1">
      <alignment/>
      <protection locked="0"/>
    </xf>
    <xf numFmtId="171" fontId="25" fillId="0" borderId="53" xfId="0" applyFont="1" applyBorder="1" applyAlignment="1" applyProtection="1">
      <alignment/>
      <protection locked="0"/>
    </xf>
    <xf numFmtId="171" fontId="24" fillId="0" borderId="53" xfId="0" applyNumberFormat="1" applyFont="1" applyBorder="1" applyAlignment="1" applyProtection="1">
      <alignment/>
      <protection/>
    </xf>
    <xf numFmtId="171" fontId="24" fillId="26" borderId="53" xfId="0" applyNumberFormat="1" applyFont="1" applyFill="1" applyBorder="1" applyAlignment="1" applyProtection="1">
      <alignment/>
      <protection/>
    </xf>
    <xf numFmtId="171" fontId="24" fillId="0" borderId="54" xfId="0" applyNumberFormat="1" applyFont="1" applyBorder="1" applyAlignment="1" applyProtection="1">
      <alignment/>
      <protection locked="0"/>
    </xf>
    <xf numFmtId="171" fontId="24" fillId="0" borderId="55" xfId="0" applyNumberFormat="1" applyFont="1" applyBorder="1" applyAlignment="1" applyProtection="1">
      <alignment/>
      <protection locked="0"/>
    </xf>
    <xf numFmtId="171" fontId="33" fillId="0" borderId="46" xfId="0" applyFont="1" applyFill="1" applyBorder="1" applyAlignment="1" applyProtection="1">
      <alignment horizontal="center"/>
      <protection locked="0"/>
    </xf>
    <xf numFmtId="171" fontId="33" fillId="0" borderId="0" xfId="0" applyFont="1" applyFill="1" applyBorder="1" applyAlignment="1" applyProtection="1">
      <alignment horizontal="center"/>
      <protection locked="0"/>
    </xf>
    <xf numFmtId="171" fontId="33" fillId="0" borderId="56" xfId="0" applyFont="1" applyFill="1" applyBorder="1" applyAlignment="1" applyProtection="1">
      <alignment horizontal="center"/>
      <protection locked="0"/>
    </xf>
    <xf numFmtId="171" fontId="40" fillId="0" borderId="35" xfId="0" applyFont="1" applyFill="1" applyBorder="1" applyAlignment="1" applyProtection="1">
      <alignment horizontal="center"/>
      <protection locked="0"/>
    </xf>
    <xf numFmtId="176" fontId="40" fillId="0" borderId="29" xfId="0" applyNumberFormat="1" applyFont="1" applyFill="1" applyBorder="1" applyAlignment="1" applyProtection="1">
      <alignment horizontal="center"/>
      <protection locked="0"/>
    </xf>
    <xf numFmtId="171" fontId="40" fillId="0" borderId="17" xfId="0" applyFont="1" applyFill="1" applyBorder="1" applyAlignment="1" applyProtection="1">
      <alignment/>
      <protection locked="0"/>
    </xf>
    <xf numFmtId="171" fontId="40" fillId="0" borderId="40" xfId="0" applyNumberFormat="1" applyFont="1" applyFill="1" applyBorder="1" applyAlignment="1" applyProtection="1">
      <alignment/>
      <protection/>
    </xf>
    <xf numFmtId="171" fontId="40" fillId="0" borderId="35" xfId="0" applyNumberFormat="1" applyFont="1" applyFill="1" applyBorder="1" applyAlignment="1" applyProtection="1">
      <alignment/>
      <protection/>
    </xf>
    <xf numFmtId="171" fontId="40" fillId="0" borderId="17" xfId="0" applyNumberFormat="1" applyFont="1" applyFill="1" applyBorder="1" applyAlignment="1" applyProtection="1">
      <alignment/>
      <protection/>
    </xf>
    <xf numFmtId="171" fontId="41" fillId="0" borderId="17" xfId="0" applyNumberFormat="1" applyFont="1" applyFill="1" applyBorder="1" applyAlignment="1" applyProtection="1">
      <alignment/>
      <protection/>
    </xf>
    <xf numFmtId="171" fontId="40" fillId="0" borderId="53" xfId="0" applyNumberFormat="1" applyFont="1" applyFill="1" applyBorder="1" applyAlignment="1" applyProtection="1">
      <alignment/>
      <protection/>
    </xf>
    <xf numFmtId="171" fontId="22" fillId="24" borderId="12" xfId="0" applyNumberFormat="1" applyFont="1" applyFill="1" applyBorder="1" applyAlignment="1" applyProtection="1">
      <alignment horizontal="center"/>
      <protection/>
    </xf>
    <xf numFmtId="171" fontId="18" fillId="27" borderId="12" xfId="0" applyFont="1" applyFill="1" applyBorder="1" applyAlignment="1" applyProtection="1">
      <alignment horizontal="center"/>
      <protection locked="0"/>
    </xf>
    <xf numFmtId="171" fontId="18" fillId="0" borderId="12" xfId="0" applyFont="1" applyFill="1" applyBorder="1" applyAlignment="1" applyProtection="1">
      <alignment horizontal="center"/>
      <protection locked="0"/>
    </xf>
    <xf numFmtId="176" fontId="20" fillId="0" borderId="57" xfId="0" applyNumberFormat="1" applyFont="1" applyFill="1" applyBorder="1" applyAlignment="1" applyProtection="1">
      <alignment horizontal="center"/>
      <protection locked="0"/>
    </xf>
    <xf numFmtId="176" fontId="20" fillId="0" borderId="49" xfId="0" applyNumberFormat="1" applyFont="1" applyFill="1" applyBorder="1" applyAlignment="1" applyProtection="1">
      <alignment horizontal="center"/>
      <protection locked="0"/>
    </xf>
    <xf numFmtId="171" fontId="22" fillId="24" borderId="12" xfId="0" applyNumberFormat="1" applyFont="1" applyFill="1" applyBorder="1" applyAlignment="1" applyProtection="1">
      <alignment horizontal="center" vertical="center"/>
      <protection/>
    </xf>
    <xf numFmtId="171" fontId="22" fillId="24" borderId="11" xfId="0" applyNumberFormat="1" applyFont="1" applyFill="1" applyBorder="1" applyAlignment="1" applyProtection="1">
      <alignment horizontal="center"/>
      <protection/>
    </xf>
    <xf numFmtId="171" fontId="33" fillId="0" borderId="58" xfId="0" applyFont="1" applyFill="1" applyBorder="1" applyAlignment="1" applyProtection="1">
      <alignment horizontal="center"/>
      <protection locked="0"/>
    </xf>
    <xf numFmtId="171" fontId="33" fillId="0" borderId="59" xfId="0" applyFont="1" applyFill="1" applyBorder="1" applyAlignment="1" applyProtection="1">
      <alignment horizontal="center"/>
      <protection locked="0"/>
    </xf>
    <xf numFmtId="171" fontId="33" fillId="0" borderId="60" xfId="0" applyFont="1" applyFill="1" applyBorder="1" applyAlignment="1" applyProtection="1">
      <alignment horizontal="center"/>
      <protection locked="0"/>
    </xf>
    <xf numFmtId="171" fontId="40" fillId="0" borderId="61" xfId="0" applyFont="1" applyBorder="1" applyAlignment="1" applyProtection="1">
      <alignment horizontal="center"/>
      <protection locked="0"/>
    </xf>
    <xf numFmtId="176" fontId="40" fillId="0" borderId="61" xfId="0" applyNumberFormat="1" applyFont="1" applyFill="1" applyBorder="1" applyAlignment="1" applyProtection="1">
      <alignment horizontal="center"/>
      <protection locked="0"/>
    </xf>
    <xf numFmtId="171" fontId="24" fillId="0" borderId="51" xfId="0" applyNumberFormat="1" applyFont="1" applyBorder="1" applyAlignment="1" applyProtection="1">
      <alignment/>
      <protection locked="0"/>
    </xf>
    <xf numFmtId="171" fontId="24" fillId="0" borderId="43" xfId="0" applyNumberFormat="1" applyFont="1" applyBorder="1" applyAlignment="1" applyProtection="1">
      <alignment/>
      <protection locked="0"/>
    </xf>
    <xf numFmtId="171" fontId="24" fillId="0" borderId="61" xfId="0" applyNumberFormat="1" applyFont="1" applyBorder="1" applyAlignment="1" applyProtection="1">
      <alignment/>
      <protection locked="0"/>
    </xf>
    <xf numFmtId="171" fontId="42" fillId="0" borderId="45" xfId="0" applyNumberFormat="1" applyFont="1" applyBorder="1" applyAlignment="1" applyProtection="1">
      <alignment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E6" sqref="E6"/>
    </sheetView>
  </sheetViews>
  <sheetFormatPr defaultColWidth="11.28125" defaultRowHeight="15"/>
  <cols>
    <col min="1" max="1" width="6.7109375" style="17" bestFit="1" customWidth="1"/>
    <col min="2" max="2" width="12.140625" style="25" customWidth="1"/>
    <col min="3" max="3" width="19.8515625" style="22" bestFit="1" customWidth="1"/>
    <col min="4" max="4" width="12.140625" style="22" bestFit="1" customWidth="1"/>
    <col min="5" max="6" width="12.00390625" style="22" customWidth="1"/>
    <col min="7" max="7" width="12.28125" style="17" customWidth="1"/>
    <col min="8" max="8" width="3.00390625" style="17" customWidth="1"/>
    <col min="9" max="10" width="6.7109375" style="22" customWidth="1"/>
    <col min="11" max="12" width="6.7109375" style="24" customWidth="1"/>
    <col min="13" max="13" width="10.28125" style="22" bestFit="1" customWidth="1"/>
    <col min="14" max="14" width="6.7109375" style="22" customWidth="1"/>
    <col min="15" max="16" width="6.7109375" style="24" customWidth="1"/>
    <col min="17" max="18" width="6.7109375" style="22" customWidth="1"/>
    <col min="19" max="19" width="2.8515625" style="22" bestFit="1" customWidth="1"/>
    <col min="20" max="20" width="5.00390625" style="22" customWidth="1"/>
    <col min="21" max="21" width="9.8515625" style="24" bestFit="1" customWidth="1"/>
    <col min="22" max="22" width="9.8515625" style="22" bestFit="1" customWidth="1"/>
    <col min="23" max="36" width="6.00390625" style="22" customWidth="1"/>
    <col min="37" max="37" width="8.28125" style="22" bestFit="1" customWidth="1"/>
    <col min="38" max="38" width="8.00390625" style="17" bestFit="1" customWidth="1"/>
    <col min="39" max="16384" width="11.28125" style="22" customWidth="1"/>
  </cols>
  <sheetData>
    <row r="1" spans="1:38" s="6" customFormat="1" ht="16.5" thickBot="1">
      <c r="A1" s="1" t="s">
        <v>0</v>
      </c>
      <c r="B1" s="202">
        <v>2015</v>
      </c>
      <c r="C1" s="2"/>
      <c r="D1" s="309" t="s">
        <v>1</v>
      </c>
      <c r="E1" s="309"/>
      <c r="F1" s="309"/>
      <c r="G1" s="309"/>
      <c r="H1" s="3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4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5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10">
        <v>3100</v>
      </c>
      <c r="J2" s="21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11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5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6"/>
      <c r="AF3" s="16"/>
      <c r="AG3" s="16"/>
      <c r="AH3" s="16"/>
      <c r="AI3" s="16"/>
      <c r="AJ3" s="16"/>
      <c r="AK3" s="14"/>
      <c r="AL3" s="5"/>
    </row>
    <row r="4" spans="1:38" s="17" customFormat="1" ht="12.75">
      <c r="A4" s="5"/>
      <c r="B4" s="7"/>
      <c r="C4" s="5" t="s">
        <v>9</v>
      </c>
      <c r="D4" s="43"/>
      <c r="E4" s="43">
        <v>154849.88</v>
      </c>
      <c r="F4" s="43"/>
      <c r="G4" s="43">
        <v>256516</v>
      </c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4"/>
      <c r="U4" s="14"/>
      <c r="V4" s="14"/>
      <c r="W4" s="14"/>
      <c r="X4" s="14"/>
      <c r="Y4" s="14"/>
      <c r="Z4" s="14"/>
      <c r="AA4" s="14"/>
      <c r="AB4" s="14"/>
      <c r="AC4" s="16"/>
      <c r="AD4" s="16"/>
      <c r="AE4" s="16"/>
      <c r="AF4" s="16"/>
      <c r="AG4" s="16"/>
      <c r="AH4" s="16"/>
      <c r="AI4" s="16"/>
      <c r="AJ4" s="16"/>
      <c r="AK4" s="16"/>
      <c r="AL4" s="5"/>
    </row>
    <row r="5" spans="1:39" s="23" customFormat="1" ht="15">
      <c r="A5" s="203">
        <v>1</v>
      </c>
      <c r="B5" s="18">
        <v>42009</v>
      </c>
      <c r="C5" s="19" t="s">
        <v>104</v>
      </c>
      <c r="D5" s="20">
        <v>-235</v>
      </c>
      <c r="E5" s="20"/>
      <c r="F5" s="20"/>
      <c r="G5" s="21"/>
      <c r="H5" s="13"/>
      <c r="I5" s="20"/>
      <c r="J5" s="20"/>
      <c r="K5" s="20"/>
      <c r="L5" s="20"/>
      <c r="M5" s="20"/>
      <c r="N5" s="20"/>
      <c r="O5" s="20"/>
      <c r="P5" s="20"/>
      <c r="Q5" s="20"/>
      <c r="R5" s="20"/>
      <c r="S5" s="13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16">
        <v>235</v>
      </c>
      <c r="AL5" s="17"/>
      <c r="AM5" s="22"/>
    </row>
    <row r="6" spans="1:39" s="23" customFormat="1" ht="15">
      <c r="A6" s="203">
        <v>2</v>
      </c>
      <c r="B6" s="18">
        <v>42012</v>
      </c>
      <c r="C6" s="201" t="s">
        <v>157</v>
      </c>
      <c r="D6" s="20"/>
      <c r="E6" s="20">
        <v>14000</v>
      </c>
      <c r="F6" s="20"/>
      <c r="G6" s="21"/>
      <c r="H6" s="13"/>
      <c r="I6" s="20"/>
      <c r="J6" s="20"/>
      <c r="K6" s="20"/>
      <c r="L6" s="20"/>
      <c r="M6" s="230">
        <v>0</v>
      </c>
      <c r="N6" s="20"/>
      <c r="O6" s="20"/>
      <c r="P6" s="20"/>
      <c r="Q6" s="20"/>
      <c r="R6" s="20"/>
      <c r="S6" s="13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17"/>
      <c r="AM6" s="22"/>
    </row>
    <row r="7" spans="1:39" s="23" customFormat="1" ht="15">
      <c r="A7" s="203">
        <v>3</v>
      </c>
      <c r="B7" s="18">
        <v>42032</v>
      </c>
      <c r="C7" s="19" t="s">
        <v>105</v>
      </c>
      <c r="D7" s="20">
        <v>-3112</v>
      </c>
      <c r="E7" s="20"/>
      <c r="F7" s="20"/>
      <c r="G7" s="21"/>
      <c r="H7" s="13"/>
      <c r="I7" s="20"/>
      <c r="J7" s="20"/>
      <c r="K7" s="20"/>
      <c r="L7" s="24"/>
      <c r="M7" s="20"/>
      <c r="N7" s="20"/>
      <c r="O7" s="20"/>
      <c r="P7" s="20"/>
      <c r="Q7" s="20"/>
      <c r="R7" s="20"/>
      <c r="S7" s="13"/>
      <c r="T7" s="20"/>
      <c r="U7" s="20"/>
      <c r="V7" s="20">
        <v>3112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17"/>
      <c r="AM7" s="24"/>
    </row>
    <row r="8" spans="1:39" s="23" customFormat="1" ht="15">
      <c r="A8" s="204">
        <v>4</v>
      </c>
      <c r="B8" s="25">
        <v>42032</v>
      </c>
      <c r="C8" s="22" t="s">
        <v>63</v>
      </c>
      <c r="D8" s="24">
        <v>-1000</v>
      </c>
      <c r="E8" s="24"/>
      <c r="F8" s="24"/>
      <c r="G8" s="14"/>
      <c r="H8" s="13"/>
      <c r="I8" s="24"/>
      <c r="J8" s="24"/>
      <c r="K8" s="24"/>
      <c r="L8" s="24"/>
      <c r="M8" s="24"/>
      <c r="N8" s="24"/>
      <c r="O8" s="24"/>
      <c r="P8" s="24"/>
      <c r="Q8" s="24"/>
      <c r="R8" s="24"/>
      <c r="S8" s="15"/>
      <c r="T8" s="24"/>
      <c r="U8" s="24">
        <v>1000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17"/>
      <c r="AM8" s="22"/>
    </row>
    <row r="9" spans="1:39" s="23" customFormat="1" ht="15">
      <c r="A9" s="17"/>
      <c r="B9" s="25"/>
      <c r="C9" s="22"/>
      <c r="D9" s="24"/>
      <c r="E9" s="24"/>
      <c r="F9" s="24"/>
      <c r="G9" s="14"/>
      <c r="H9" s="13"/>
      <c r="I9" s="24"/>
      <c r="J9" s="24"/>
      <c r="K9" s="24"/>
      <c r="L9" s="24"/>
      <c r="M9" s="24"/>
      <c r="N9" s="24"/>
      <c r="O9" s="24"/>
      <c r="P9" s="24"/>
      <c r="Q9" s="24"/>
      <c r="R9" s="24"/>
      <c r="S9" s="1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17"/>
      <c r="AM9" s="22"/>
    </row>
    <row r="10" spans="1:39" s="23" customFormat="1" ht="15">
      <c r="A10" s="17"/>
      <c r="B10" s="25"/>
      <c r="C10" s="28" t="s">
        <v>11</v>
      </c>
      <c r="D10" s="29">
        <f>SUM(D5:D9)</f>
        <v>-4347</v>
      </c>
      <c r="E10" s="29">
        <f>SUM(E5:E9)</f>
        <v>14000</v>
      </c>
      <c r="F10" s="29">
        <f>SUM(F5:F9)</f>
        <v>0</v>
      </c>
      <c r="G10" s="30">
        <v>0</v>
      </c>
      <c r="H10" s="31"/>
      <c r="I10" s="29">
        <f aca="true" t="shared" si="0" ref="I10:R10">SUM(I5:I9)</f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  <c r="S10" s="31"/>
      <c r="T10" s="29">
        <f aca="true" t="shared" si="1" ref="T10:AK10">SUM(T5:T9)</f>
        <v>0</v>
      </c>
      <c r="U10" s="29">
        <f t="shared" si="1"/>
        <v>1000</v>
      </c>
      <c r="V10" s="29">
        <f t="shared" si="1"/>
        <v>3112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  <c r="AG10" s="29">
        <f t="shared" si="1"/>
        <v>0</v>
      </c>
      <c r="AH10" s="29">
        <f t="shared" si="1"/>
        <v>0</v>
      </c>
      <c r="AI10" s="29">
        <f t="shared" si="1"/>
        <v>0</v>
      </c>
      <c r="AJ10" s="29">
        <f t="shared" si="1"/>
        <v>0</v>
      </c>
      <c r="AK10" s="29">
        <f t="shared" si="1"/>
        <v>235</v>
      </c>
      <c r="AL10" s="17"/>
      <c r="AM10" s="22"/>
    </row>
    <row r="11" spans="1:39" s="23" customFormat="1" ht="15.75" thickBot="1">
      <c r="A11" s="17"/>
      <c r="B11" s="25"/>
      <c r="C11" s="28" t="s">
        <v>12</v>
      </c>
      <c r="D11" s="32">
        <f>E4+D10+E10</f>
        <v>164502.88</v>
      </c>
      <c r="E11" s="32"/>
      <c r="F11" s="32">
        <f>G4+F10+G10</f>
        <v>256516</v>
      </c>
      <c r="G11" s="32"/>
      <c r="H11" s="33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3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7"/>
      <c r="AM11" s="22"/>
    </row>
    <row r="12" spans="1:39" s="23" customFormat="1" ht="15.75" thickBot="1">
      <c r="A12" s="17"/>
      <c r="B12" s="25"/>
      <c r="C12" s="34" t="s">
        <v>13</v>
      </c>
      <c r="D12" s="35">
        <f>D10+F10+T12</f>
        <v>0</v>
      </c>
      <c r="E12" s="35">
        <f>E10+G10-I12</f>
        <v>14000</v>
      </c>
      <c r="F12" s="35"/>
      <c r="G12" s="36"/>
      <c r="H12" s="37"/>
      <c r="I12" s="308">
        <f>SUM(I10:R10)</f>
        <v>0</v>
      </c>
      <c r="J12" s="308"/>
      <c r="K12" s="308"/>
      <c r="L12" s="308"/>
      <c r="M12" s="308"/>
      <c r="N12" s="308"/>
      <c r="O12" s="308"/>
      <c r="P12" s="308"/>
      <c r="Q12" s="308"/>
      <c r="R12" s="308"/>
      <c r="S12" s="38"/>
      <c r="T12" s="308">
        <f>SUM(T10:AK10)</f>
        <v>4347</v>
      </c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17"/>
      <c r="AM12" s="22"/>
    </row>
    <row r="13" spans="1:39" s="23" customFormat="1" ht="15.75" thickBot="1">
      <c r="A13" s="17"/>
      <c r="B13" s="25"/>
      <c r="C13" s="39" t="s">
        <v>14</v>
      </c>
      <c r="D13" s="40">
        <f>E4+D10+E10-D11</f>
        <v>0</v>
      </c>
      <c r="E13" s="41"/>
      <c r="F13" s="42">
        <f>G4+F10+G10-F11</f>
        <v>0</v>
      </c>
      <c r="G13" s="14"/>
      <c r="H13" s="2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17"/>
      <c r="AM13" s="22"/>
    </row>
    <row r="14" spans="1:39" s="23" customFormat="1" ht="15">
      <c r="A14" s="17"/>
      <c r="B14" s="25"/>
      <c r="C14" s="22"/>
      <c r="D14" s="26"/>
      <c r="E14" s="24"/>
      <c r="F14" s="27"/>
      <c r="G14" s="14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17"/>
      <c r="AM14" s="22"/>
    </row>
    <row r="15" spans="1:39" s="23" customFormat="1" ht="15">
      <c r="A15" s="17"/>
      <c r="B15" s="25"/>
      <c r="C15" s="229" t="s">
        <v>158</v>
      </c>
      <c r="D15" s="26"/>
      <c r="E15" s="24"/>
      <c r="F15" s="24"/>
      <c r="G15" s="14"/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17"/>
      <c r="AM15" s="22"/>
    </row>
    <row r="16" spans="1:39" s="23" customFormat="1" ht="15">
      <c r="A16" s="17"/>
      <c r="B16" s="25"/>
      <c r="C16" s="22"/>
      <c r="D16" s="24"/>
      <c r="E16" s="24"/>
      <c r="F16" s="24"/>
      <c r="G16" s="14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17"/>
      <c r="AM16" s="22"/>
    </row>
    <row r="17" spans="1:39" s="23" customFormat="1" ht="15">
      <c r="A17" s="17"/>
      <c r="B17" s="25"/>
      <c r="C17" s="22"/>
      <c r="D17" s="24"/>
      <c r="E17" s="24"/>
      <c r="F17" s="24"/>
      <c r="G17" s="14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17"/>
      <c r="AM17" s="22"/>
    </row>
    <row r="18" spans="1:39" s="23" customFormat="1" ht="15">
      <c r="A18" s="17"/>
      <c r="B18" s="25"/>
      <c r="C18" s="22"/>
      <c r="D18" s="24"/>
      <c r="E18" s="24"/>
      <c r="F18" s="24"/>
      <c r="G18" s="14"/>
      <c r="H18" s="1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7"/>
      <c r="AM18" s="22"/>
    </row>
    <row r="19" spans="1:39" s="23" customFormat="1" ht="15">
      <c r="A19" s="17"/>
      <c r="B19" s="25"/>
      <c r="C19" s="22"/>
      <c r="D19" s="24"/>
      <c r="E19" s="24"/>
      <c r="F19" s="24"/>
      <c r="G19" s="14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7"/>
      <c r="AM19" s="22"/>
    </row>
    <row r="20" spans="1:39" s="23" customFormat="1" ht="15">
      <c r="A20" s="17"/>
      <c r="B20" s="25"/>
      <c r="C20" s="22"/>
      <c r="D20" s="24"/>
      <c r="E20" s="24"/>
      <c r="F20" s="24"/>
      <c r="G20" s="14"/>
      <c r="H20" s="1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17"/>
      <c r="AM20" s="22"/>
    </row>
    <row r="21" spans="1:39" s="23" customFormat="1" ht="15">
      <c r="A21" s="17"/>
      <c r="B21" s="25"/>
      <c r="C21" s="22"/>
      <c r="D21" s="24"/>
      <c r="E21" s="24"/>
      <c r="F21" s="24"/>
      <c r="G21" s="14"/>
      <c r="H21" s="1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7"/>
      <c r="AM21" s="22"/>
    </row>
    <row r="22" spans="1:39" s="23" customFormat="1" ht="15">
      <c r="A22" s="17"/>
      <c r="B22" s="25"/>
      <c r="C22" s="22"/>
      <c r="D22" s="24"/>
      <c r="E22" s="24"/>
      <c r="F22" s="24"/>
      <c r="G22" s="14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7"/>
      <c r="AM22" s="22"/>
    </row>
    <row r="23" spans="1:39" s="23" customFormat="1" ht="15">
      <c r="A23" s="17"/>
      <c r="B23" s="25"/>
      <c r="C23" s="22"/>
      <c r="D23" s="24"/>
      <c r="E23" s="24"/>
      <c r="F23" s="24"/>
      <c r="G23" s="14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7"/>
      <c r="AM23" s="22"/>
    </row>
    <row r="24" spans="1:39" s="23" customFormat="1" ht="15">
      <c r="A24" s="17"/>
      <c r="B24" s="25"/>
      <c r="C24" s="22"/>
      <c r="D24" s="24"/>
      <c r="E24" s="24"/>
      <c r="F24" s="24"/>
      <c r="G24" s="14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17"/>
      <c r="AM24" s="22"/>
    </row>
    <row r="25" spans="1:39" s="23" customFormat="1" ht="15">
      <c r="A25" s="17"/>
      <c r="B25" s="25"/>
      <c r="C25" s="22"/>
      <c r="D25" s="24"/>
      <c r="E25" s="24"/>
      <c r="F25" s="24"/>
      <c r="G25" s="14"/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17"/>
      <c r="AM25" s="22"/>
    </row>
    <row r="26" spans="1:39" s="23" customFormat="1" ht="15">
      <c r="A26" s="17"/>
      <c r="B26" s="25"/>
      <c r="C26" s="22"/>
      <c r="D26" s="24"/>
      <c r="E26" s="24"/>
      <c r="F26" s="24"/>
      <c r="G26" s="14"/>
      <c r="H26" s="1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17"/>
      <c r="AM26" s="22"/>
    </row>
    <row r="27" spans="1:39" s="23" customFormat="1" ht="15">
      <c r="A27" s="17"/>
      <c r="B27" s="25"/>
      <c r="C27" s="22"/>
      <c r="D27" s="24"/>
      <c r="E27" s="24"/>
      <c r="F27" s="24"/>
      <c r="G27" s="14"/>
      <c r="H27" s="1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7"/>
      <c r="AM27" s="22"/>
    </row>
    <row r="28" spans="1:39" s="23" customFormat="1" ht="15">
      <c r="A28" s="17"/>
      <c r="B28" s="25"/>
      <c r="C28" s="22"/>
      <c r="D28" s="24"/>
      <c r="E28" s="24"/>
      <c r="F28" s="24"/>
      <c r="G28" s="14"/>
      <c r="H28" s="1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7"/>
      <c r="AM28" s="22"/>
    </row>
    <row r="29" spans="1:39" s="23" customFormat="1" ht="15">
      <c r="A29" s="17"/>
      <c r="B29" s="25"/>
      <c r="C29" s="22"/>
      <c r="D29" s="24"/>
      <c r="E29" s="24"/>
      <c r="F29" s="24"/>
      <c r="G29" s="14"/>
      <c r="H29" s="1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17"/>
      <c r="AM29" s="22"/>
    </row>
    <row r="30" spans="1:39" s="23" customFormat="1" ht="15">
      <c r="A30" s="17"/>
      <c r="B30" s="25"/>
      <c r="C30" s="22"/>
      <c r="D30" s="24"/>
      <c r="E30" s="24"/>
      <c r="F30" s="24"/>
      <c r="G30" s="14"/>
      <c r="H30" s="1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17"/>
      <c r="AM30" s="22"/>
    </row>
    <row r="31" spans="1:39" s="23" customFormat="1" ht="15">
      <c r="A31" s="17"/>
      <c r="B31" s="25"/>
      <c r="C31" s="22"/>
      <c r="D31" s="24"/>
      <c r="E31" s="24"/>
      <c r="F31" s="24"/>
      <c r="G31" s="14"/>
      <c r="H31" s="1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7"/>
      <c r="AM31" s="22"/>
    </row>
    <row r="32" spans="1:39" s="23" customFormat="1" ht="15">
      <c r="A32" s="17"/>
      <c r="B32" s="25"/>
      <c r="C32" s="22"/>
      <c r="D32" s="24"/>
      <c r="E32" s="24"/>
      <c r="F32" s="24"/>
      <c r="G32" s="14"/>
      <c r="H32" s="1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7"/>
      <c r="AM32" s="22"/>
    </row>
    <row r="33" spans="1:39" s="23" customFormat="1" ht="15">
      <c r="A33" s="17"/>
      <c r="B33" s="25"/>
      <c r="C33" s="22"/>
      <c r="D33" s="24"/>
      <c r="E33" s="24"/>
      <c r="F33" s="24"/>
      <c r="G33" s="14"/>
      <c r="H33" s="1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17"/>
      <c r="AM33" s="22"/>
    </row>
    <row r="34" spans="1:39" s="23" customFormat="1" ht="15">
      <c r="A34" s="17"/>
      <c r="B34" s="25"/>
      <c r="C34" s="22"/>
      <c r="D34" s="24"/>
      <c r="E34" s="24"/>
      <c r="F34" s="24"/>
      <c r="G34" s="14"/>
      <c r="H34" s="1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17"/>
      <c r="AM34" s="22"/>
    </row>
    <row r="35" spans="1:39" s="23" customFormat="1" ht="15">
      <c r="A35" s="17"/>
      <c r="B35" s="25"/>
      <c r="C35" s="22"/>
      <c r="D35" s="24"/>
      <c r="E35" s="24"/>
      <c r="F35" s="24"/>
      <c r="G35" s="14"/>
      <c r="H35" s="1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17"/>
      <c r="AM35" s="22"/>
    </row>
    <row r="36" spans="1:39" s="23" customFormat="1" ht="15">
      <c r="A36" s="17"/>
      <c r="B36" s="25"/>
      <c r="C36" s="22"/>
      <c r="D36" s="24"/>
      <c r="E36" s="24"/>
      <c r="F36" s="24"/>
      <c r="G36" s="14"/>
      <c r="H36" s="1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17"/>
      <c r="AM36" s="22"/>
    </row>
    <row r="37" spans="1:39" s="23" customFormat="1" ht="15">
      <c r="A37" s="17"/>
      <c r="B37" s="25"/>
      <c r="C37" s="22"/>
      <c r="D37" s="24"/>
      <c r="E37" s="24"/>
      <c r="F37" s="24"/>
      <c r="G37" s="14"/>
      <c r="H37" s="1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17"/>
      <c r="AM37" s="22"/>
    </row>
  </sheetData>
  <sheetProtection formatCells="0" formatColumns="0" formatRows="0" selectLockedCells="1"/>
  <mergeCells count="7">
    <mergeCell ref="I12:R12"/>
    <mergeCell ref="T12:AK12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7"/>
  <sheetViews>
    <sheetView zoomScalePageLayoutView="0" workbookViewId="0" topLeftCell="A1">
      <selection activeCell="D2" sqref="D2:G2"/>
    </sheetView>
  </sheetViews>
  <sheetFormatPr defaultColWidth="11.28125" defaultRowHeight="15"/>
  <cols>
    <col min="1" max="1" width="6.7109375" style="17" bestFit="1" customWidth="1"/>
    <col min="2" max="2" width="12.7109375" style="25" bestFit="1" customWidth="1"/>
    <col min="3" max="3" width="18.57421875" style="22" bestFit="1" customWidth="1"/>
    <col min="4" max="4" width="12.421875" style="22" customWidth="1"/>
    <col min="5" max="5" width="13.8515625" style="22" customWidth="1"/>
    <col min="6" max="6" width="11.28125" style="22" bestFit="1" customWidth="1"/>
    <col min="7" max="7" width="12.7109375" style="22" customWidth="1"/>
    <col min="8" max="8" width="2.00390625" style="17" bestFit="1" customWidth="1"/>
    <col min="9" max="11" width="7.00390625" style="22" customWidth="1"/>
    <col min="12" max="12" width="9.28125" style="22" bestFit="1" customWidth="1"/>
    <col min="13" max="18" width="7.00390625" style="22" customWidth="1"/>
    <col min="19" max="19" width="2.00390625" style="22" bestFit="1" customWidth="1"/>
    <col min="20" max="22" width="7.00390625" style="22" customWidth="1"/>
    <col min="23" max="23" width="7.7109375" style="22" bestFit="1" customWidth="1"/>
    <col min="24" max="27" width="7.00390625" style="22" customWidth="1"/>
    <col min="28" max="28" width="7.7109375" style="22" bestFit="1" customWidth="1"/>
    <col min="29" max="37" width="7.00390625" style="22" customWidth="1"/>
    <col min="38" max="38" width="8.7109375" style="17" customWidth="1"/>
    <col min="39" max="16384" width="11.28125" style="22" customWidth="1"/>
  </cols>
  <sheetData>
    <row r="1" spans="1:38" s="46" customFormat="1" ht="16.5" thickBot="1">
      <c r="A1" s="63" t="s">
        <v>46</v>
      </c>
      <c r="B1" s="237">
        <f>Januar!B1</f>
        <v>2015</v>
      </c>
      <c r="C1" s="2"/>
      <c r="D1" s="309" t="s">
        <v>1</v>
      </c>
      <c r="E1" s="309"/>
      <c r="F1" s="309"/>
      <c r="G1" s="309"/>
      <c r="H1" s="3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62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45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10">
        <v>3100</v>
      </c>
      <c r="J2" s="21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39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5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S3" s="10"/>
      <c r="AC3" s="47"/>
      <c r="AD3" s="47"/>
      <c r="AE3" s="47"/>
      <c r="AF3" s="47"/>
      <c r="AG3" s="47"/>
      <c r="AH3" s="47"/>
      <c r="AI3" s="47"/>
      <c r="AJ3" s="47"/>
      <c r="AK3" s="47"/>
      <c r="AL3" s="5" t="s">
        <v>4</v>
      </c>
    </row>
    <row r="4" spans="1:38" ht="12.75">
      <c r="A4" s="5"/>
      <c r="B4" s="25" t="s">
        <v>29</v>
      </c>
      <c r="C4" s="6" t="s">
        <v>9</v>
      </c>
      <c r="D4" s="29"/>
      <c r="E4" s="32">
        <f>Sept!D34</f>
        <v>118235.46</v>
      </c>
      <c r="F4" s="29"/>
      <c r="G4" s="32">
        <f>Sept!F34</f>
        <v>306516</v>
      </c>
      <c r="H4" s="13"/>
      <c r="I4" s="24"/>
      <c r="J4" s="24"/>
      <c r="K4" s="24"/>
      <c r="L4" s="24"/>
      <c r="M4" s="24"/>
      <c r="N4" s="24"/>
      <c r="O4" s="24"/>
      <c r="P4" s="24"/>
      <c r="Q4" s="24"/>
      <c r="R4" s="24"/>
      <c r="S4" s="1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4"/>
      <c r="AI4" s="24"/>
      <c r="AJ4" s="24"/>
      <c r="AK4" s="24"/>
      <c r="AL4" s="5"/>
    </row>
    <row r="5" spans="1:37" ht="12.75">
      <c r="A5" s="234">
        <v>40</v>
      </c>
      <c r="B5" s="25">
        <v>42282</v>
      </c>
      <c r="C5" s="22" t="s">
        <v>104</v>
      </c>
      <c r="D5" s="24">
        <v>-195</v>
      </c>
      <c r="E5" s="24"/>
      <c r="F5" s="24"/>
      <c r="G5" s="24"/>
      <c r="H5" s="13"/>
      <c r="I5" s="24"/>
      <c r="J5" s="24"/>
      <c r="K5" s="24"/>
      <c r="L5" s="24"/>
      <c r="M5" s="24"/>
      <c r="N5" s="24"/>
      <c r="O5" s="24"/>
      <c r="P5" s="24"/>
      <c r="Q5" s="24"/>
      <c r="R5" s="24"/>
      <c r="S5" s="15"/>
      <c r="T5" s="24"/>
      <c r="U5" s="24"/>
      <c r="V5" s="24"/>
      <c r="W5" s="24"/>
      <c r="X5" s="24"/>
      <c r="Y5" s="24"/>
      <c r="Z5" s="24"/>
      <c r="AA5" s="24"/>
      <c r="AB5" s="24">
        <f>-D5</f>
        <v>195</v>
      </c>
      <c r="AC5" s="24"/>
      <c r="AD5" s="24"/>
      <c r="AE5" s="24"/>
      <c r="AF5" s="24"/>
      <c r="AG5" s="24"/>
      <c r="AH5" s="24"/>
      <c r="AI5" s="24"/>
      <c r="AJ5" s="24"/>
      <c r="AK5" s="24"/>
    </row>
    <row r="6" spans="1:37" ht="12.75">
      <c r="A6" s="234">
        <v>41</v>
      </c>
      <c r="B6" s="64">
        <v>42284</v>
      </c>
      <c r="C6" s="22" t="s">
        <v>129</v>
      </c>
      <c r="D6" s="24"/>
      <c r="E6" s="24">
        <v>2400</v>
      </c>
      <c r="F6" s="24"/>
      <c r="G6" s="24"/>
      <c r="H6" s="13"/>
      <c r="I6" s="24"/>
      <c r="J6" s="24"/>
      <c r="K6" s="24"/>
      <c r="L6" s="24">
        <f>E6</f>
        <v>2400</v>
      </c>
      <c r="M6" s="24"/>
      <c r="N6" s="24"/>
      <c r="O6" s="24"/>
      <c r="P6" s="24"/>
      <c r="Q6" s="24"/>
      <c r="R6" s="24"/>
      <c r="S6" s="15"/>
      <c r="T6" s="24"/>
      <c r="U6" s="24"/>
      <c r="V6" s="24"/>
      <c r="W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2:37" ht="12.75">
      <c r="B7" s="64"/>
      <c r="D7" s="24"/>
      <c r="E7" s="24"/>
      <c r="F7" s="24"/>
      <c r="G7" s="24"/>
      <c r="H7" s="13"/>
      <c r="I7" s="24"/>
      <c r="J7" s="24"/>
      <c r="K7" s="24"/>
      <c r="L7" s="24"/>
      <c r="M7" s="24"/>
      <c r="N7" s="24"/>
      <c r="O7" s="24"/>
      <c r="P7" s="24"/>
      <c r="Q7" s="24"/>
      <c r="R7" s="24"/>
      <c r="S7" s="15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8" s="23" customFormat="1" ht="15">
      <c r="A8" s="17"/>
      <c r="B8" s="64"/>
      <c r="C8" s="22"/>
      <c r="D8" s="24"/>
      <c r="E8" s="24"/>
      <c r="F8" s="24"/>
      <c r="G8" s="24"/>
      <c r="H8" s="13"/>
      <c r="I8" s="24"/>
      <c r="J8" s="24"/>
      <c r="K8" s="24"/>
      <c r="L8" s="24"/>
      <c r="M8" s="24"/>
      <c r="N8" s="24"/>
      <c r="O8" s="24"/>
      <c r="P8" s="24"/>
      <c r="Q8" s="24"/>
      <c r="R8" s="24"/>
      <c r="S8" s="1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17"/>
    </row>
    <row r="9" spans="1:38" s="23" customFormat="1" ht="15">
      <c r="A9" s="17"/>
      <c r="B9" s="64"/>
      <c r="C9" s="22"/>
      <c r="D9" s="24"/>
      <c r="E9" s="24"/>
      <c r="F9" s="24"/>
      <c r="G9" s="24"/>
      <c r="H9" s="13"/>
      <c r="I9" s="24"/>
      <c r="J9" s="24"/>
      <c r="K9" s="24"/>
      <c r="L9" s="24"/>
      <c r="M9" s="24"/>
      <c r="N9" s="24"/>
      <c r="O9" s="24"/>
      <c r="P9" s="24"/>
      <c r="Q9" s="24"/>
      <c r="R9" s="24"/>
      <c r="S9" s="1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17"/>
    </row>
    <row r="10" spans="1:38" s="23" customFormat="1" ht="15">
      <c r="A10" s="17"/>
      <c r="B10" s="64"/>
      <c r="C10" s="22"/>
      <c r="D10" s="24"/>
      <c r="E10" s="24"/>
      <c r="F10" s="24"/>
      <c r="G10" s="24"/>
      <c r="H10" s="1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5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17"/>
    </row>
    <row r="11" spans="1:38" s="23" customFormat="1" ht="15">
      <c r="A11" s="17"/>
      <c r="B11" s="64"/>
      <c r="C11" s="22"/>
      <c r="D11" s="24"/>
      <c r="E11" s="24"/>
      <c r="F11" s="24"/>
      <c r="G11" s="24"/>
      <c r="H11" s="1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17"/>
    </row>
    <row r="12" spans="1:38" s="23" customFormat="1" ht="15">
      <c r="A12" s="17"/>
      <c r="B12" s="64"/>
      <c r="C12" s="22"/>
      <c r="D12" s="24"/>
      <c r="E12" s="24"/>
      <c r="F12" s="24"/>
      <c r="G12" s="24"/>
      <c r="H12" s="1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17"/>
    </row>
    <row r="13" spans="1:38" s="23" customFormat="1" ht="15">
      <c r="A13" s="17"/>
      <c r="B13" s="64"/>
      <c r="C13" s="22"/>
      <c r="D13" s="24"/>
      <c r="E13" s="24"/>
      <c r="F13" s="24"/>
      <c r="G13" s="24"/>
      <c r="H13" s="1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17"/>
    </row>
    <row r="14" spans="1:38" s="23" customFormat="1" ht="15">
      <c r="A14" s="17"/>
      <c r="B14" s="64"/>
      <c r="C14" s="22"/>
      <c r="D14" s="24"/>
      <c r="E14" s="24"/>
      <c r="F14" s="24"/>
      <c r="G14" s="24"/>
      <c r="H14" s="1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17"/>
    </row>
    <row r="15" spans="1:38" s="23" customFormat="1" ht="15">
      <c r="A15" s="17"/>
      <c r="B15" s="64"/>
      <c r="C15" s="22"/>
      <c r="D15" s="24"/>
      <c r="E15" s="24"/>
      <c r="F15" s="24"/>
      <c r="G15" s="24"/>
      <c r="H15" s="1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17"/>
    </row>
    <row r="16" spans="1:38" s="23" customFormat="1" ht="15">
      <c r="A16" s="17"/>
      <c r="B16" s="64"/>
      <c r="C16" s="22"/>
      <c r="D16" s="24"/>
      <c r="E16" s="24"/>
      <c r="F16" s="24"/>
      <c r="G16" s="24"/>
      <c r="H16" s="1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17"/>
    </row>
    <row r="17" spans="1:38" s="23" customFormat="1" ht="15">
      <c r="A17" s="17"/>
      <c r="B17" s="64"/>
      <c r="C17" s="22"/>
      <c r="D17" s="24"/>
      <c r="E17" s="24"/>
      <c r="F17" s="24"/>
      <c r="G17" s="24"/>
      <c r="H17" s="1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1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17"/>
    </row>
    <row r="18" spans="1:38" s="23" customFormat="1" ht="15">
      <c r="A18" s="17"/>
      <c r="B18" s="64"/>
      <c r="C18" s="22"/>
      <c r="D18" s="24"/>
      <c r="E18" s="24"/>
      <c r="F18" s="24"/>
      <c r="G18" s="24"/>
      <c r="H18" s="1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17"/>
    </row>
    <row r="19" spans="1:38" s="23" customFormat="1" ht="15">
      <c r="A19" s="17"/>
      <c r="B19" s="64"/>
      <c r="C19" s="22"/>
      <c r="D19" s="24"/>
      <c r="E19" s="24"/>
      <c r="F19" s="24"/>
      <c r="G19" s="24"/>
      <c r="H19" s="1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17"/>
    </row>
    <row r="20" spans="1:38" s="23" customFormat="1" ht="15">
      <c r="A20" s="17"/>
      <c r="B20" s="64"/>
      <c r="C20" s="22"/>
      <c r="D20" s="24"/>
      <c r="E20" s="24"/>
      <c r="F20" s="24"/>
      <c r="G20" s="24"/>
      <c r="H20" s="1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17"/>
    </row>
    <row r="21" spans="1:38" s="23" customFormat="1" ht="15">
      <c r="A21" s="17"/>
      <c r="B21" s="64"/>
      <c r="C21" s="22"/>
      <c r="D21" s="24"/>
      <c r="E21" s="24"/>
      <c r="F21" s="24"/>
      <c r="G21" s="24"/>
      <c r="H21" s="1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5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17"/>
    </row>
    <row r="22" spans="1:38" s="23" customFormat="1" ht="15">
      <c r="A22" s="17"/>
      <c r="B22" s="64"/>
      <c r="C22" s="22"/>
      <c r="D22" s="24"/>
      <c r="E22" s="24"/>
      <c r="F22" s="24"/>
      <c r="G22" s="24"/>
      <c r="H22" s="1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1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17"/>
    </row>
    <row r="23" spans="1:38" s="23" customFormat="1" ht="15">
      <c r="A23" s="17"/>
      <c r="B23" s="64"/>
      <c r="C23" s="22"/>
      <c r="D23" s="24"/>
      <c r="E23" s="24"/>
      <c r="F23" s="24"/>
      <c r="G23" s="24"/>
      <c r="H23" s="1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1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17"/>
    </row>
    <row r="24" spans="1:38" s="23" customFormat="1" ht="15">
      <c r="A24" s="17"/>
      <c r="B24" s="64"/>
      <c r="C24" s="22"/>
      <c r="D24" s="24"/>
      <c r="E24" s="24"/>
      <c r="F24" s="24"/>
      <c r="G24" s="24"/>
      <c r="H24" s="1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17"/>
    </row>
    <row r="25" spans="1:38" s="23" customFormat="1" ht="15">
      <c r="A25" s="17"/>
      <c r="B25" s="64"/>
      <c r="C25" s="22"/>
      <c r="D25" s="24"/>
      <c r="E25" s="24"/>
      <c r="F25" s="24"/>
      <c r="G25" s="24"/>
      <c r="H25" s="1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1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17"/>
    </row>
    <row r="26" spans="1:38" s="23" customFormat="1" ht="15">
      <c r="A26" s="17"/>
      <c r="B26" s="64"/>
      <c r="C26" s="22"/>
      <c r="D26" s="24"/>
      <c r="E26" s="24"/>
      <c r="F26" s="24"/>
      <c r="G26" s="24"/>
      <c r="H26" s="1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1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17"/>
    </row>
    <row r="27" spans="1:38" s="23" customFormat="1" ht="15">
      <c r="A27" s="17"/>
      <c r="B27" s="64"/>
      <c r="C27" s="22"/>
      <c r="D27" s="24"/>
      <c r="E27" s="24"/>
      <c r="F27" s="24"/>
      <c r="G27" s="24"/>
      <c r="H27" s="1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1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17"/>
    </row>
    <row r="28" spans="1:38" s="23" customFormat="1" ht="15">
      <c r="A28" s="17"/>
      <c r="B28" s="64"/>
      <c r="C28" s="22"/>
      <c r="D28" s="24"/>
      <c r="E28" s="24"/>
      <c r="F28" s="24"/>
      <c r="G28" s="24"/>
      <c r="H28" s="1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7"/>
    </row>
    <row r="29" spans="1:38" s="23" customFormat="1" ht="15">
      <c r="A29" s="17"/>
      <c r="B29" s="64"/>
      <c r="C29" s="22"/>
      <c r="D29" s="24"/>
      <c r="E29" s="24"/>
      <c r="F29" s="24"/>
      <c r="G29" s="24"/>
      <c r="H29" s="1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7"/>
    </row>
    <row r="30" spans="1:38" s="23" customFormat="1" ht="15">
      <c r="A30" s="17"/>
      <c r="B30" s="64"/>
      <c r="C30" s="22"/>
      <c r="D30" s="24"/>
      <c r="E30" s="24"/>
      <c r="F30" s="24"/>
      <c r="G30" s="24"/>
      <c r="H30" s="1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17"/>
    </row>
    <row r="31" spans="1:38" s="23" customFormat="1" ht="15">
      <c r="A31" s="17"/>
      <c r="B31" s="64"/>
      <c r="C31" s="22"/>
      <c r="D31" s="24"/>
      <c r="E31" s="24"/>
      <c r="F31" s="24"/>
      <c r="G31" s="24"/>
      <c r="H31" s="1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17"/>
    </row>
    <row r="32" spans="1:38" s="23" customFormat="1" ht="15">
      <c r="A32" s="17"/>
      <c r="B32" s="64"/>
      <c r="C32" s="22"/>
      <c r="D32" s="24"/>
      <c r="E32" s="24"/>
      <c r="F32" s="24"/>
      <c r="G32" s="24"/>
      <c r="H32" s="1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1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17"/>
    </row>
    <row r="33" spans="1:38" s="23" customFormat="1" ht="15">
      <c r="A33" s="17"/>
      <c r="B33" s="25"/>
      <c r="C33" s="28" t="s">
        <v>11</v>
      </c>
      <c r="D33" s="29">
        <f>SUM(D5:D32)</f>
        <v>-195</v>
      </c>
      <c r="E33" s="29">
        <f>SUM(E5:E32)</f>
        <v>2400</v>
      </c>
      <c r="F33" s="29">
        <f>SUM(F5:F32)</f>
        <v>0</v>
      </c>
      <c r="G33" s="29">
        <f>SUM(G5:G32)</f>
        <v>0</v>
      </c>
      <c r="H33" s="31"/>
      <c r="I33" s="29">
        <f>SUM(I4:I32)</f>
        <v>0</v>
      </c>
      <c r="J33" s="29">
        <f aca="true" t="shared" si="0" ref="J33:R33">SUM(J4:J32)</f>
        <v>0</v>
      </c>
      <c r="K33" s="29">
        <f t="shared" si="0"/>
        <v>0</v>
      </c>
      <c r="L33" s="29">
        <f t="shared" si="0"/>
        <v>2400</v>
      </c>
      <c r="M33" s="29">
        <f t="shared" si="0"/>
        <v>0</v>
      </c>
      <c r="N33" s="29">
        <f t="shared" si="0"/>
        <v>0</v>
      </c>
      <c r="O33" s="29">
        <f t="shared" si="0"/>
        <v>0</v>
      </c>
      <c r="P33" s="29">
        <f t="shared" si="0"/>
        <v>0</v>
      </c>
      <c r="Q33" s="29">
        <f t="shared" si="0"/>
        <v>0</v>
      </c>
      <c r="R33" s="29">
        <f t="shared" si="0"/>
        <v>0</v>
      </c>
      <c r="S33" s="31"/>
      <c r="T33" s="29">
        <f aca="true" t="shared" si="1" ref="T33:AK33">SUM(T4:T32)</f>
        <v>0</v>
      </c>
      <c r="U33" s="29">
        <f t="shared" si="1"/>
        <v>0</v>
      </c>
      <c r="V33" s="29">
        <f t="shared" si="1"/>
        <v>0</v>
      </c>
      <c r="W33" s="29">
        <f t="shared" si="1"/>
        <v>0</v>
      </c>
      <c r="X33" s="29">
        <f t="shared" si="1"/>
        <v>0</v>
      </c>
      <c r="Y33" s="29">
        <f t="shared" si="1"/>
        <v>0</v>
      </c>
      <c r="Z33" s="29">
        <f t="shared" si="1"/>
        <v>0</v>
      </c>
      <c r="AA33" s="29">
        <f t="shared" si="1"/>
        <v>0</v>
      </c>
      <c r="AB33" s="29">
        <f t="shared" si="1"/>
        <v>195</v>
      </c>
      <c r="AC33" s="29">
        <f t="shared" si="1"/>
        <v>0</v>
      </c>
      <c r="AD33" s="29">
        <f t="shared" si="1"/>
        <v>0</v>
      </c>
      <c r="AE33" s="29">
        <f t="shared" si="1"/>
        <v>0</v>
      </c>
      <c r="AF33" s="29">
        <f t="shared" si="1"/>
        <v>0</v>
      </c>
      <c r="AG33" s="29">
        <f t="shared" si="1"/>
        <v>0</v>
      </c>
      <c r="AH33" s="29">
        <f t="shared" si="1"/>
        <v>0</v>
      </c>
      <c r="AI33" s="29">
        <f t="shared" si="1"/>
        <v>0</v>
      </c>
      <c r="AJ33" s="29">
        <f t="shared" si="1"/>
        <v>0</v>
      </c>
      <c r="AK33" s="29">
        <f t="shared" si="1"/>
        <v>0</v>
      </c>
      <c r="AL33" s="17"/>
    </row>
    <row r="34" spans="1:38" s="23" customFormat="1" ht="15.75" thickBot="1">
      <c r="A34" s="17"/>
      <c r="B34" s="25"/>
      <c r="C34" s="28" t="s">
        <v>12</v>
      </c>
      <c r="D34" s="32">
        <f>E4+D33+E33</f>
        <v>120440.46</v>
      </c>
      <c r="E34" s="32"/>
      <c r="F34" s="32">
        <f>G4+F33+G33</f>
        <v>306516</v>
      </c>
      <c r="G34" s="32"/>
      <c r="H34" s="33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3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8"/>
      <c r="AJ34" s="32"/>
      <c r="AK34" s="32"/>
      <c r="AL34" s="17"/>
    </row>
    <row r="35" spans="1:38" s="23" customFormat="1" ht="15.75" thickBot="1">
      <c r="A35" s="17"/>
      <c r="B35" s="25"/>
      <c r="C35" s="48" t="s">
        <v>13</v>
      </c>
      <c r="D35" s="35">
        <f>D33+F33+T35</f>
        <v>0</v>
      </c>
      <c r="E35" s="35">
        <f>E33+G33-I35</f>
        <v>0</v>
      </c>
      <c r="F35" s="35"/>
      <c r="G35" s="35"/>
      <c r="H35" s="35"/>
      <c r="I35" s="314">
        <f>SUM(I33:P33)</f>
        <v>2400</v>
      </c>
      <c r="J35" s="314"/>
      <c r="K35" s="314"/>
      <c r="L35" s="314"/>
      <c r="M35" s="314"/>
      <c r="N35" s="314"/>
      <c r="O35" s="314"/>
      <c r="P35" s="314"/>
      <c r="Q35" s="314"/>
      <c r="R35" s="314"/>
      <c r="S35" s="49"/>
      <c r="T35" s="314">
        <f>SUM(T33:AK33)</f>
        <v>195</v>
      </c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17"/>
    </row>
    <row r="36" spans="1:38" s="23" customFormat="1" ht="15.75" thickBot="1">
      <c r="A36" s="17"/>
      <c r="B36" s="25"/>
      <c r="C36" s="56" t="s">
        <v>14</v>
      </c>
      <c r="D36" s="40">
        <f>E4+D33+E33-D34</f>
        <v>0</v>
      </c>
      <c r="E36" s="41"/>
      <c r="F36" s="42">
        <f>G4+F33+G33-F34</f>
        <v>0</v>
      </c>
      <c r="G36" s="24"/>
      <c r="H36" s="21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7"/>
    </row>
    <row r="37" spans="1:38" s="23" customFormat="1" ht="15">
      <c r="A37" s="17"/>
      <c r="B37" s="25"/>
      <c r="C37" s="22"/>
      <c r="D37" s="24"/>
      <c r="E37" s="24"/>
      <c r="F37" s="24"/>
      <c r="G37" s="24"/>
      <c r="H37" s="21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1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17"/>
    </row>
    <row r="38" spans="1:38" s="23" customFormat="1" ht="15">
      <c r="A38" s="17"/>
      <c r="B38" s="25"/>
      <c r="C38" s="22"/>
      <c r="D38" s="24"/>
      <c r="E38" s="24"/>
      <c r="F38" s="24"/>
      <c r="G38" s="24"/>
      <c r="H38" s="21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1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17"/>
    </row>
    <row r="39" spans="1:38" s="23" customFormat="1" ht="15">
      <c r="A39" s="17"/>
      <c r="B39" s="25"/>
      <c r="C39" s="22"/>
      <c r="D39" s="22"/>
      <c r="E39" s="22"/>
      <c r="F39" s="22"/>
      <c r="G39" s="22"/>
      <c r="H39" s="21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17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17"/>
    </row>
    <row r="40" spans="1:38" s="23" customFormat="1" ht="15">
      <c r="A40" s="17"/>
      <c r="B40" s="25"/>
      <c r="C40" s="22"/>
      <c r="D40" s="22"/>
      <c r="E40" s="22"/>
      <c r="F40" s="22"/>
      <c r="G40" s="22"/>
      <c r="H40" s="21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17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17"/>
    </row>
    <row r="41" spans="1:38" s="23" customFormat="1" ht="15">
      <c r="A41" s="17"/>
      <c r="B41" s="25"/>
      <c r="C41" s="22"/>
      <c r="D41" s="22"/>
      <c r="E41" s="22"/>
      <c r="F41" s="22"/>
      <c r="G41" s="22"/>
      <c r="H41" s="21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7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17"/>
    </row>
    <row r="47" spans="1:38" s="23" customFormat="1" ht="15">
      <c r="A47" s="17"/>
      <c r="B47" s="25"/>
      <c r="C47" s="22"/>
      <c r="D47" s="22"/>
      <c r="E47" s="22"/>
      <c r="F47" s="22"/>
      <c r="G47" s="22"/>
      <c r="H47" s="22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17"/>
    </row>
    <row r="48" spans="1:38" s="23" customFormat="1" ht="15">
      <c r="A48" s="17"/>
      <c r="B48" s="25"/>
      <c r="C48" s="22"/>
      <c r="D48" s="22"/>
      <c r="E48" s="22"/>
      <c r="F48" s="22"/>
      <c r="G48" s="22"/>
      <c r="H48" s="2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17"/>
    </row>
    <row r="49" spans="1:38" s="23" customFormat="1" ht="15">
      <c r="A49" s="17"/>
      <c r="B49" s="25"/>
      <c r="C49" s="22"/>
      <c r="D49" s="22"/>
      <c r="E49" s="22"/>
      <c r="F49" s="22"/>
      <c r="G49" s="22"/>
      <c r="H49" s="2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17"/>
    </row>
    <row r="50" spans="1:38" s="23" customFormat="1" ht="15">
      <c r="A50" s="17"/>
      <c r="B50" s="25"/>
      <c r="C50" s="22"/>
      <c r="D50" s="22"/>
      <c r="E50" s="22"/>
      <c r="F50" s="22"/>
      <c r="G50" s="22"/>
      <c r="H50" s="22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17"/>
    </row>
    <row r="51" spans="1:38" s="23" customFormat="1" ht="15">
      <c r="A51" s="17"/>
      <c r="B51" s="25"/>
      <c r="C51" s="22"/>
      <c r="D51" s="22"/>
      <c r="E51" s="22"/>
      <c r="F51" s="22"/>
      <c r="G51" s="22"/>
      <c r="H51" s="22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17"/>
    </row>
    <row r="52" spans="1:38" s="23" customFormat="1" ht="15">
      <c r="A52" s="17"/>
      <c r="B52" s="25"/>
      <c r="C52" s="22"/>
      <c r="D52" s="22"/>
      <c r="E52" s="22"/>
      <c r="F52" s="22"/>
      <c r="G52" s="22"/>
      <c r="H52" s="22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17"/>
    </row>
    <row r="53" spans="1:38" s="23" customFormat="1" ht="15">
      <c r="A53" s="17"/>
      <c r="B53" s="25"/>
      <c r="C53" s="22"/>
      <c r="D53" s="22"/>
      <c r="E53" s="22"/>
      <c r="F53" s="22"/>
      <c r="G53" s="22"/>
      <c r="H53" s="22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17"/>
    </row>
    <row r="54" spans="1:38" s="23" customFormat="1" ht="15">
      <c r="A54" s="17"/>
      <c r="B54" s="25"/>
      <c r="C54" s="22"/>
      <c r="D54" s="22"/>
      <c r="E54" s="22"/>
      <c r="F54" s="22"/>
      <c r="G54" s="22"/>
      <c r="H54" s="22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17"/>
    </row>
    <row r="55" spans="1:38" s="23" customFormat="1" ht="15">
      <c r="A55" s="17"/>
      <c r="B55" s="25"/>
      <c r="C55" s="22"/>
      <c r="D55" s="22"/>
      <c r="E55" s="22"/>
      <c r="F55" s="22"/>
      <c r="G55" s="22"/>
      <c r="H55" s="22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17"/>
    </row>
    <row r="56" spans="1:38" s="23" customFormat="1" ht="15">
      <c r="A56" s="17"/>
      <c r="B56" s="25"/>
      <c r="C56" s="22"/>
      <c r="D56" s="22"/>
      <c r="E56" s="22"/>
      <c r="F56" s="22"/>
      <c r="G56" s="22"/>
      <c r="H56" s="22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17"/>
    </row>
    <row r="57" spans="1:38" s="23" customFormat="1" ht="15">
      <c r="A57" s="17"/>
      <c r="B57" s="25"/>
      <c r="C57" s="22"/>
      <c r="D57" s="22"/>
      <c r="E57" s="22"/>
      <c r="F57" s="22"/>
      <c r="G57" s="22"/>
      <c r="H57" s="22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17"/>
    </row>
    <row r="58" spans="1:38" s="23" customFormat="1" ht="15">
      <c r="A58" s="17"/>
      <c r="B58" s="25"/>
      <c r="C58" s="22"/>
      <c r="D58" s="24"/>
      <c r="E58" s="24"/>
      <c r="F58" s="24"/>
      <c r="G58" s="24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17"/>
    </row>
    <row r="59" spans="1:38" s="23" customFormat="1" ht="15">
      <c r="A59" s="17"/>
      <c r="B59" s="25"/>
      <c r="C59" s="22"/>
      <c r="D59" s="26"/>
      <c r="E59" s="24"/>
      <c r="F59" s="24"/>
      <c r="G59" s="24"/>
      <c r="H59" s="22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17"/>
    </row>
    <row r="60" spans="1:38" s="23" customFormat="1" ht="15">
      <c r="A60" s="17"/>
      <c r="B60" s="25"/>
      <c r="C60" s="22"/>
      <c r="D60" s="24"/>
      <c r="E60" s="24"/>
      <c r="F60" s="24"/>
      <c r="G60" s="24"/>
      <c r="H60" s="22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17"/>
    </row>
    <row r="61" spans="1:38" s="23" customFormat="1" ht="15">
      <c r="A61" s="17"/>
      <c r="B61" s="25"/>
      <c r="C61" s="22"/>
      <c r="D61" s="24"/>
      <c r="E61" s="24"/>
      <c r="F61" s="24"/>
      <c r="G61" s="24"/>
      <c r="H61" s="22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17"/>
    </row>
    <row r="62" spans="1:38" s="23" customFormat="1" ht="15">
      <c r="A62" s="17"/>
      <c r="B62" s="25"/>
      <c r="C62" s="22"/>
      <c r="D62" s="24"/>
      <c r="E62" s="24"/>
      <c r="F62" s="24"/>
      <c r="G62" s="24"/>
      <c r="H62" s="22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17"/>
    </row>
    <row r="63" spans="1:38" s="23" customFormat="1" ht="15">
      <c r="A63" s="17"/>
      <c r="B63" s="25"/>
      <c r="C63" s="22"/>
      <c r="D63" s="24"/>
      <c r="E63" s="24"/>
      <c r="F63" s="24"/>
      <c r="G63" s="24"/>
      <c r="H63" s="1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17"/>
    </row>
    <row r="64" spans="1:38" s="23" customFormat="1" ht="15">
      <c r="A64" s="17"/>
      <c r="B64" s="25"/>
      <c r="C64" s="22"/>
      <c r="D64" s="24"/>
      <c r="E64" s="24"/>
      <c r="F64" s="24"/>
      <c r="G64" s="24"/>
      <c r="H64" s="1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17"/>
    </row>
    <row r="65" spans="1:38" s="23" customFormat="1" ht="15">
      <c r="A65" s="17"/>
      <c r="B65" s="25"/>
      <c r="C65" s="22"/>
      <c r="D65" s="22"/>
      <c r="E65" s="22"/>
      <c r="F65" s="22"/>
      <c r="G65" s="22"/>
      <c r="H65" s="1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17"/>
    </row>
    <row r="66" spans="1:38" s="23" customFormat="1" ht="15">
      <c r="A66" s="17"/>
      <c r="B66" s="25"/>
      <c r="C66" s="22"/>
      <c r="D66" s="22"/>
      <c r="E66" s="22"/>
      <c r="F66" s="22"/>
      <c r="G66" s="22"/>
      <c r="H66" s="1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17"/>
    </row>
    <row r="67" spans="1:38" s="23" customFormat="1" ht="15">
      <c r="A67" s="17"/>
      <c r="B67" s="25"/>
      <c r="C67" s="22"/>
      <c r="D67" s="22"/>
      <c r="E67" s="22"/>
      <c r="F67" s="22"/>
      <c r="G67" s="22"/>
      <c r="H67" s="1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17"/>
    </row>
    <row r="68" spans="1:38" s="23" customFormat="1" ht="15">
      <c r="A68" s="17"/>
      <c r="B68" s="25"/>
      <c r="C68" s="22"/>
      <c r="D68" s="22"/>
      <c r="E68" s="22"/>
      <c r="F68" s="22"/>
      <c r="G68" s="22"/>
      <c r="H68" s="1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17"/>
    </row>
    <row r="69" spans="1:38" s="23" customFormat="1" ht="15">
      <c r="A69" s="17"/>
      <c r="B69" s="25"/>
      <c r="C69" s="22"/>
      <c r="D69" s="22"/>
      <c r="E69" s="22"/>
      <c r="F69" s="22"/>
      <c r="G69" s="22"/>
      <c r="H69" s="1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17"/>
    </row>
    <row r="70" spans="1:38" s="23" customFormat="1" ht="15">
      <c r="A70" s="17"/>
      <c r="B70" s="25"/>
      <c r="C70" s="22"/>
      <c r="D70" s="22"/>
      <c r="E70" s="22"/>
      <c r="F70" s="22"/>
      <c r="G70" s="22"/>
      <c r="H70" s="1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17"/>
    </row>
    <row r="71" spans="1:38" s="23" customFormat="1" ht="15">
      <c r="A71" s="17"/>
      <c r="B71" s="25"/>
      <c r="C71" s="22"/>
      <c r="D71" s="24"/>
      <c r="E71" s="24"/>
      <c r="F71" s="24"/>
      <c r="G71" s="24"/>
      <c r="H71" s="1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17"/>
    </row>
    <row r="72" spans="1:38" s="23" customFormat="1" ht="15">
      <c r="A72" s="17"/>
      <c r="B72" s="25"/>
      <c r="C72" s="22"/>
      <c r="D72" s="24"/>
      <c r="E72" s="24"/>
      <c r="F72" s="24"/>
      <c r="G72" s="24"/>
      <c r="H72" s="14"/>
      <c r="I72" s="24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17"/>
    </row>
    <row r="73" spans="1:38" s="23" customFormat="1" ht="15">
      <c r="A73" s="17"/>
      <c r="B73" s="25"/>
      <c r="C73" s="22"/>
      <c r="D73" s="24"/>
      <c r="E73" s="24"/>
      <c r="F73" s="24"/>
      <c r="G73" s="24"/>
      <c r="H73" s="14"/>
      <c r="I73" s="24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17"/>
    </row>
    <row r="74" spans="1:38" s="23" customFormat="1" ht="15">
      <c r="A74" s="17"/>
      <c r="B74" s="25"/>
      <c r="C74" s="22"/>
      <c r="D74" s="24"/>
      <c r="E74" s="24"/>
      <c r="F74" s="24"/>
      <c r="G74" s="24"/>
      <c r="H74" s="14"/>
      <c r="I74" s="24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17"/>
    </row>
    <row r="75" spans="1:38" s="23" customFormat="1" ht="15">
      <c r="A75" s="17"/>
      <c r="B75" s="25"/>
      <c r="C75" s="22"/>
      <c r="D75" s="24"/>
      <c r="E75" s="24"/>
      <c r="F75" s="24"/>
      <c r="G75" s="24"/>
      <c r="H75" s="14"/>
      <c r="I75" s="24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17"/>
    </row>
    <row r="76" spans="1:38" s="23" customFormat="1" ht="15">
      <c r="A76" s="17"/>
      <c r="B76" s="25"/>
      <c r="C76" s="22"/>
      <c r="D76" s="24"/>
      <c r="E76" s="24"/>
      <c r="F76" s="24"/>
      <c r="G76" s="24"/>
      <c r="H76" s="14"/>
      <c r="I76" s="24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17"/>
    </row>
    <row r="77" spans="1:38" s="23" customFormat="1" ht="15">
      <c r="A77" s="17"/>
      <c r="B77" s="25"/>
      <c r="C77" s="22"/>
      <c r="D77" s="24"/>
      <c r="E77" s="24"/>
      <c r="F77" s="24"/>
      <c r="G77" s="24"/>
      <c r="H77" s="14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17"/>
    </row>
    <row r="78" spans="1:38" s="23" customFormat="1" ht="15">
      <c r="A78" s="17"/>
      <c r="B78" s="25"/>
      <c r="C78" s="22"/>
      <c r="D78" s="24"/>
      <c r="E78" s="24"/>
      <c r="F78" s="24"/>
      <c r="G78" s="24"/>
      <c r="H78" s="14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17"/>
    </row>
    <row r="79" spans="1:38" s="23" customFormat="1" ht="15">
      <c r="A79" s="17"/>
      <c r="B79" s="25"/>
      <c r="C79" s="22"/>
      <c r="D79" s="24"/>
      <c r="E79" s="24"/>
      <c r="F79" s="24"/>
      <c r="G79" s="24"/>
      <c r="H79" s="14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17"/>
    </row>
    <row r="80" spans="1:38" s="23" customFormat="1" ht="15">
      <c r="A80" s="17"/>
      <c r="B80" s="25"/>
      <c r="C80" s="22"/>
      <c r="D80" s="24"/>
      <c r="E80" s="24"/>
      <c r="F80" s="24"/>
      <c r="G80" s="24"/>
      <c r="H80" s="14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17"/>
    </row>
    <row r="81" spans="1:38" s="23" customFormat="1" ht="15">
      <c r="A81" s="17"/>
      <c r="B81" s="25"/>
      <c r="C81" s="22"/>
      <c r="D81" s="24"/>
      <c r="E81" s="24"/>
      <c r="F81" s="24"/>
      <c r="G81" s="24"/>
      <c r="H81" s="14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17"/>
    </row>
    <row r="82" spans="1:38" s="23" customFormat="1" ht="15">
      <c r="A82" s="17"/>
      <c r="B82" s="25"/>
      <c r="C82" s="22"/>
      <c r="D82" s="24"/>
      <c r="E82" s="24"/>
      <c r="F82" s="24"/>
      <c r="G82" s="24"/>
      <c r="H82" s="14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17"/>
    </row>
    <row r="83" spans="1:38" s="23" customFormat="1" ht="15">
      <c r="A83" s="17"/>
      <c r="B83" s="25"/>
      <c r="C83" s="22"/>
      <c r="D83" s="24"/>
      <c r="E83" s="24"/>
      <c r="F83" s="24"/>
      <c r="G83" s="24"/>
      <c r="H83" s="17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17"/>
    </row>
    <row r="84" spans="1:38" s="23" customFormat="1" ht="15">
      <c r="A84" s="17"/>
      <c r="B84" s="25"/>
      <c r="C84" s="22"/>
      <c r="D84" s="24"/>
      <c r="E84" s="24"/>
      <c r="F84" s="24"/>
      <c r="G84" s="24"/>
      <c r="H84" s="17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17"/>
    </row>
    <row r="85" spans="1:38" s="23" customFormat="1" ht="15">
      <c r="A85" s="17"/>
      <c r="B85" s="25"/>
      <c r="C85" s="22"/>
      <c r="D85" s="24"/>
      <c r="E85" s="24"/>
      <c r="F85" s="24"/>
      <c r="G85" s="24"/>
      <c r="H85" s="17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17"/>
    </row>
    <row r="86" spans="1:38" s="23" customFormat="1" ht="15">
      <c r="A86" s="17"/>
      <c r="B86" s="25"/>
      <c r="C86" s="22"/>
      <c r="D86" s="24"/>
      <c r="E86" s="24"/>
      <c r="F86" s="24"/>
      <c r="G86" s="24"/>
      <c r="H86" s="17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17"/>
    </row>
    <row r="87" spans="1:38" s="23" customFormat="1" ht="15">
      <c r="A87" s="17"/>
      <c r="B87" s="25"/>
      <c r="C87" s="22"/>
      <c r="D87" s="24"/>
      <c r="E87" s="24"/>
      <c r="F87" s="24"/>
      <c r="G87" s="24"/>
      <c r="H87" s="17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17"/>
    </row>
  </sheetData>
  <sheetProtection formatCells="0" formatColumns="0" formatRows="0"/>
  <mergeCells count="7">
    <mergeCell ref="I35:R35"/>
    <mergeCell ref="T35:AK35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3"/>
  <sheetViews>
    <sheetView zoomScalePageLayoutView="0" workbookViewId="0" topLeftCell="A1">
      <selection activeCell="D2" sqref="D2:G2"/>
    </sheetView>
  </sheetViews>
  <sheetFormatPr defaultColWidth="11.28125" defaultRowHeight="15"/>
  <cols>
    <col min="1" max="1" width="7.57421875" style="17" bestFit="1" customWidth="1"/>
    <col min="2" max="2" width="12.7109375" style="25" bestFit="1" customWidth="1"/>
    <col min="3" max="3" width="18.57421875" style="22" bestFit="1" customWidth="1"/>
    <col min="4" max="4" width="12.421875" style="22" customWidth="1"/>
    <col min="5" max="5" width="12.8515625" style="22" customWidth="1"/>
    <col min="6" max="6" width="11.28125" style="22" bestFit="1" customWidth="1"/>
    <col min="7" max="7" width="12.00390625" style="22" customWidth="1"/>
    <col min="8" max="8" width="2.00390625" style="17" bestFit="1" customWidth="1"/>
    <col min="9" max="18" width="7.00390625" style="22" customWidth="1"/>
    <col min="19" max="19" width="2.00390625" style="22" bestFit="1" customWidth="1"/>
    <col min="20" max="20" width="7.00390625" style="22" customWidth="1"/>
    <col min="21" max="21" width="9.28125" style="22" bestFit="1" customWidth="1"/>
    <col min="22" max="22" width="7.00390625" style="22" customWidth="1"/>
    <col min="23" max="23" width="9.28125" style="22" bestFit="1" customWidth="1"/>
    <col min="24" max="24" width="7.00390625" style="22" customWidth="1"/>
    <col min="25" max="25" width="10.28125" style="22" bestFit="1" customWidth="1"/>
    <col min="26" max="27" width="9.28125" style="22" bestFit="1" customWidth="1"/>
    <col min="28" max="28" width="7.7109375" style="22" bestFit="1" customWidth="1"/>
    <col min="29" max="30" width="9.28125" style="22" bestFit="1" customWidth="1"/>
    <col min="31" max="37" width="7.00390625" style="22" customWidth="1"/>
    <col min="38" max="38" width="6.140625" style="17" bestFit="1" customWidth="1"/>
    <col min="39" max="16384" width="11.28125" style="22" customWidth="1"/>
  </cols>
  <sheetData>
    <row r="1" spans="1:38" s="46" customFormat="1" ht="16.5" thickBot="1">
      <c r="A1" s="63" t="s">
        <v>30</v>
      </c>
      <c r="B1" s="237">
        <f>Januar!B1</f>
        <v>2015</v>
      </c>
      <c r="C1" s="2"/>
      <c r="D1" s="309" t="s">
        <v>1</v>
      </c>
      <c r="E1" s="309"/>
      <c r="F1" s="309"/>
      <c r="G1" s="309"/>
      <c r="H1" s="3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62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45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10">
        <v>3100</v>
      </c>
      <c r="J2" s="21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39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5"/>
    </row>
    <row r="3" spans="1:38" s="17" customFormat="1" ht="25.5">
      <c r="A3" s="5" t="s">
        <v>4</v>
      </c>
      <c r="B3" s="25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S3" s="10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6"/>
      <c r="AF3" s="16"/>
      <c r="AG3" s="16"/>
      <c r="AH3" s="16"/>
      <c r="AI3" s="16"/>
      <c r="AJ3" s="16"/>
      <c r="AK3" s="47"/>
      <c r="AL3" s="5" t="s">
        <v>4</v>
      </c>
    </row>
    <row r="4" spans="1:38" ht="12.75">
      <c r="A4" s="5"/>
      <c r="B4" s="25" t="s">
        <v>31</v>
      </c>
      <c r="C4" s="6" t="s">
        <v>9</v>
      </c>
      <c r="D4" s="29"/>
      <c r="E4" s="32">
        <f>Okt!D34</f>
        <v>120440.46</v>
      </c>
      <c r="F4" s="29"/>
      <c r="G4" s="32">
        <f>Okt!F34</f>
        <v>306516</v>
      </c>
      <c r="H4" s="13"/>
      <c r="I4" s="24"/>
      <c r="J4" s="24"/>
      <c r="K4" s="24"/>
      <c r="L4" s="24"/>
      <c r="M4" s="24"/>
      <c r="N4" s="24"/>
      <c r="O4" s="24"/>
      <c r="P4" s="24"/>
      <c r="Q4" s="24"/>
      <c r="R4" s="24"/>
      <c r="S4" s="1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4"/>
      <c r="AI4" s="24"/>
      <c r="AJ4" s="24"/>
      <c r="AK4" s="24"/>
      <c r="AL4" s="5"/>
    </row>
    <row r="5" spans="1:38" s="23" customFormat="1" ht="15">
      <c r="A5" s="234">
        <v>42</v>
      </c>
      <c r="B5" s="25">
        <v>42317</v>
      </c>
      <c r="C5" s="22" t="s">
        <v>104</v>
      </c>
      <c r="D5" s="24">
        <v>-175</v>
      </c>
      <c r="E5" s="24"/>
      <c r="F5" s="24"/>
      <c r="G5" s="24"/>
      <c r="H5" s="13"/>
      <c r="I5" s="24"/>
      <c r="J5" s="24"/>
      <c r="K5" s="24"/>
      <c r="L5" s="24"/>
      <c r="M5" s="24"/>
      <c r="N5" s="24"/>
      <c r="O5" s="24"/>
      <c r="P5" s="24"/>
      <c r="Q5" s="26"/>
      <c r="R5" s="24"/>
      <c r="S5" s="15"/>
      <c r="T5" s="24"/>
      <c r="U5" s="24"/>
      <c r="V5" s="24"/>
      <c r="W5" s="24"/>
      <c r="X5" s="24"/>
      <c r="Y5" s="24"/>
      <c r="Z5" s="24"/>
      <c r="AA5" s="24"/>
      <c r="AB5" s="24">
        <f>-D5</f>
        <v>175</v>
      </c>
      <c r="AC5" s="24"/>
      <c r="AD5" s="24"/>
      <c r="AE5" s="24"/>
      <c r="AF5" s="24"/>
      <c r="AG5" s="24"/>
      <c r="AH5" s="24"/>
      <c r="AI5" s="24"/>
      <c r="AJ5" s="24"/>
      <c r="AK5" s="24"/>
      <c r="AL5" s="17"/>
    </row>
    <row r="6" spans="1:38" s="23" customFormat="1" ht="15">
      <c r="A6" s="234">
        <v>43</v>
      </c>
      <c r="B6" s="25">
        <v>42310</v>
      </c>
      <c r="C6" s="22" t="s">
        <v>130</v>
      </c>
      <c r="D6" s="24">
        <v>-34000</v>
      </c>
      <c r="E6" s="24"/>
      <c r="F6" s="24"/>
      <c r="G6" s="24"/>
      <c r="H6" s="13"/>
      <c r="I6" s="24"/>
      <c r="J6" s="24"/>
      <c r="K6" s="24"/>
      <c r="L6" s="24"/>
      <c r="M6" s="24"/>
      <c r="N6" s="24"/>
      <c r="O6" s="24"/>
      <c r="P6" s="24"/>
      <c r="Q6" s="24"/>
      <c r="R6" s="24"/>
      <c r="S6" s="15"/>
      <c r="T6" s="24"/>
      <c r="U6" s="24"/>
      <c r="V6" s="24"/>
      <c r="W6" s="24"/>
      <c r="X6" s="24"/>
      <c r="Y6" s="24">
        <f>-D6</f>
        <v>34000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17"/>
    </row>
    <row r="7" spans="1:38" s="23" customFormat="1" ht="15">
      <c r="A7" s="234">
        <v>44</v>
      </c>
      <c r="B7" s="25">
        <v>42310</v>
      </c>
      <c r="C7" s="22" t="s">
        <v>131</v>
      </c>
      <c r="D7" s="24">
        <v>-1369</v>
      </c>
      <c r="E7" s="24"/>
      <c r="F7" s="24"/>
      <c r="G7" s="24"/>
      <c r="H7" s="13"/>
      <c r="I7" s="24"/>
      <c r="J7" s="24"/>
      <c r="K7" s="24"/>
      <c r="L7" s="24"/>
      <c r="M7" s="24"/>
      <c r="N7" s="24"/>
      <c r="O7" s="24"/>
      <c r="P7" s="24"/>
      <c r="Q7" s="24"/>
      <c r="R7" s="24"/>
      <c r="S7" s="15"/>
      <c r="T7" s="24"/>
      <c r="U7" s="24"/>
      <c r="V7" s="24"/>
      <c r="W7" s="24">
        <f>-D7</f>
        <v>1369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17"/>
    </row>
    <row r="8" spans="1:38" s="23" customFormat="1" ht="15">
      <c r="A8" s="234">
        <v>45</v>
      </c>
      <c r="B8" s="25">
        <v>42331</v>
      </c>
      <c r="C8" s="22" t="s">
        <v>132</v>
      </c>
      <c r="D8" s="24">
        <v>-6000</v>
      </c>
      <c r="E8" s="24"/>
      <c r="F8" s="24"/>
      <c r="G8" s="24"/>
      <c r="H8" s="13"/>
      <c r="I8" s="24"/>
      <c r="J8" s="24"/>
      <c r="K8" s="24"/>
      <c r="L8" s="24"/>
      <c r="M8" s="24"/>
      <c r="N8" s="24"/>
      <c r="O8" s="24"/>
      <c r="P8" s="24"/>
      <c r="Q8" s="24"/>
      <c r="R8" s="24"/>
      <c r="S8" s="15"/>
      <c r="T8" s="24"/>
      <c r="U8" s="24"/>
      <c r="V8" s="24"/>
      <c r="W8" s="24"/>
      <c r="X8" s="24"/>
      <c r="Y8" s="24"/>
      <c r="Z8" s="24">
        <f>-D8</f>
        <v>6000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17"/>
    </row>
    <row r="9" spans="1:38" s="23" customFormat="1" ht="15">
      <c r="A9" s="234">
        <v>46</v>
      </c>
      <c r="B9" s="25">
        <v>42331</v>
      </c>
      <c r="C9" s="22" t="s">
        <v>133</v>
      </c>
      <c r="D9" s="24">
        <v>-1211</v>
      </c>
      <c r="E9" s="24"/>
      <c r="F9" s="24"/>
      <c r="G9" s="24"/>
      <c r="H9" s="13"/>
      <c r="I9" s="24"/>
      <c r="J9" s="24"/>
      <c r="K9" s="24"/>
      <c r="L9" s="24"/>
      <c r="M9" s="24"/>
      <c r="N9" s="24"/>
      <c r="O9" s="24"/>
      <c r="P9" s="24"/>
      <c r="Q9" s="24"/>
      <c r="R9" s="24"/>
      <c r="S9" s="6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>
        <f>-D9</f>
        <v>1211</v>
      </c>
      <c r="AE9" s="24"/>
      <c r="AF9" s="24"/>
      <c r="AG9" s="24"/>
      <c r="AH9" s="24"/>
      <c r="AI9" s="24"/>
      <c r="AJ9" s="24"/>
      <c r="AK9" s="24"/>
      <c r="AL9" s="17"/>
    </row>
    <row r="10" spans="1:38" s="23" customFormat="1" ht="15">
      <c r="A10" s="234">
        <v>47</v>
      </c>
      <c r="B10" s="25">
        <v>42331</v>
      </c>
      <c r="C10" s="22" t="s">
        <v>134</v>
      </c>
      <c r="D10" s="24">
        <v>-1798</v>
      </c>
      <c r="E10" s="24"/>
      <c r="F10" s="24"/>
      <c r="G10" s="24"/>
      <c r="H10" s="6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65"/>
      <c r="T10" s="24"/>
      <c r="U10" s="24"/>
      <c r="V10" s="24"/>
      <c r="W10" s="24"/>
      <c r="X10" s="24"/>
      <c r="Y10" s="24"/>
      <c r="Z10" s="24"/>
      <c r="AA10" s="24"/>
      <c r="AB10" s="24"/>
      <c r="AC10" s="24">
        <f>-D10</f>
        <v>1798</v>
      </c>
      <c r="AD10" s="24"/>
      <c r="AE10" s="24"/>
      <c r="AF10" s="24"/>
      <c r="AG10" s="24"/>
      <c r="AH10" s="24"/>
      <c r="AI10" s="24"/>
      <c r="AJ10" s="24"/>
      <c r="AK10" s="24"/>
      <c r="AL10" s="17"/>
    </row>
    <row r="11" spans="1:38" s="23" customFormat="1" ht="15">
      <c r="A11" s="234">
        <v>48</v>
      </c>
      <c r="B11" s="25">
        <v>42331</v>
      </c>
      <c r="C11" s="22" t="s">
        <v>134</v>
      </c>
      <c r="D11" s="24">
        <v>-600</v>
      </c>
      <c r="E11" s="24"/>
      <c r="F11" s="24"/>
      <c r="G11" s="24"/>
      <c r="H11" s="6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5"/>
      <c r="T11" s="24"/>
      <c r="U11" s="24"/>
      <c r="V11" s="24"/>
      <c r="W11" s="24"/>
      <c r="X11" s="24"/>
      <c r="Y11" s="24"/>
      <c r="Z11" s="24"/>
      <c r="AA11" s="24"/>
      <c r="AB11" s="24"/>
      <c r="AC11" s="24">
        <f>-D11</f>
        <v>600</v>
      </c>
      <c r="AD11" s="24"/>
      <c r="AE11" s="24"/>
      <c r="AF11" s="24"/>
      <c r="AG11" s="24"/>
      <c r="AH11" s="24"/>
      <c r="AI11" s="24"/>
      <c r="AJ11" s="24"/>
      <c r="AK11" s="24"/>
      <c r="AL11" s="17"/>
    </row>
    <row r="12" spans="1:38" s="23" customFormat="1" ht="15">
      <c r="A12" s="234">
        <v>49</v>
      </c>
      <c r="B12" s="25">
        <v>42335</v>
      </c>
      <c r="C12" s="22" t="s">
        <v>63</v>
      </c>
      <c r="D12" s="24">
        <v>-4120</v>
      </c>
      <c r="E12" s="24"/>
      <c r="F12" s="24"/>
      <c r="G12" s="24"/>
      <c r="H12" s="6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5"/>
      <c r="T12" s="24"/>
      <c r="U12" s="24">
        <f>-D12</f>
        <v>4120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17"/>
    </row>
    <row r="13" spans="1:38" s="23" customFormat="1" ht="15">
      <c r="A13" s="234">
        <v>50</v>
      </c>
      <c r="B13" s="25">
        <v>42335</v>
      </c>
      <c r="C13" s="22" t="s">
        <v>105</v>
      </c>
      <c r="D13" s="24">
        <v>-6336</v>
      </c>
      <c r="E13" s="24"/>
      <c r="F13" s="24"/>
      <c r="G13" s="24"/>
      <c r="H13" s="6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65"/>
      <c r="T13" s="24"/>
      <c r="U13" s="24"/>
      <c r="V13" s="24"/>
      <c r="W13" s="24"/>
      <c r="X13" s="24"/>
      <c r="Y13" s="24"/>
      <c r="Z13" s="24"/>
      <c r="AA13" s="24">
        <f>-D13</f>
        <v>6336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17"/>
    </row>
    <row r="14" spans="1:38" s="23" customFormat="1" ht="15">
      <c r="A14" s="234">
        <v>51</v>
      </c>
      <c r="B14" s="25">
        <v>42335</v>
      </c>
      <c r="C14" s="22" t="s">
        <v>135</v>
      </c>
      <c r="D14" s="24">
        <v>-24000</v>
      </c>
      <c r="E14" s="24"/>
      <c r="F14" s="24"/>
      <c r="G14" s="24"/>
      <c r="H14" s="6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65"/>
      <c r="T14" s="24"/>
      <c r="U14" s="24"/>
      <c r="V14" s="24"/>
      <c r="W14" s="24"/>
      <c r="X14" s="24"/>
      <c r="Y14" s="24">
        <f>-D14</f>
        <v>24000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17"/>
    </row>
    <row r="15" spans="1:38" s="23" customFormat="1" ht="15">
      <c r="A15" s="17"/>
      <c r="B15" s="25"/>
      <c r="C15" s="22"/>
      <c r="D15" s="24"/>
      <c r="E15" s="24"/>
      <c r="F15" s="24"/>
      <c r="G15" s="24"/>
      <c r="H15" s="6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6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17"/>
    </row>
    <row r="16" spans="1:38" s="23" customFormat="1" ht="15">
      <c r="A16" s="17"/>
      <c r="B16" s="25"/>
      <c r="C16" s="22"/>
      <c r="D16" s="24"/>
      <c r="E16" s="24"/>
      <c r="F16" s="24"/>
      <c r="G16" s="24"/>
      <c r="H16" s="6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6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17"/>
    </row>
    <row r="17" spans="1:38" s="23" customFormat="1" ht="15">
      <c r="A17" s="17"/>
      <c r="B17" s="25"/>
      <c r="C17" s="22"/>
      <c r="D17" s="24"/>
      <c r="E17" s="24"/>
      <c r="F17" s="24"/>
      <c r="G17" s="24"/>
      <c r="H17" s="6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6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17"/>
    </row>
    <row r="18" spans="1:38" s="23" customFormat="1" ht="15">
      <c r="A18" s="17"/>
      <c r="B18" s="25"/>
      <c r="C18" s="22"/>
      <c r="D18" s="24"/>
      <c r="E18" s="24"/>
      <c r="F18" s="24"/>
      <c r="G18" s="24"/>
      <c r="H18" s="6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6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17"/>
    </row>
    <row r="19" spans="1:38" s="23" customFormat="1" ht="15">
      <c r="A19" s="17"/>
      <c r="B19" s="25"/>
      <c r="C19" s="22"/>
      <c r="D19" s="24"/>
      <c r="E19" s="24"/>
      <c r="F19" s="24"/>
      <c r="G19" s="24"/>
      <c r="H19" s="6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6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17"/>
    </row>
    <row r="20" spans="1:38" s="23" customFormat="1" ht="15">
      <c r="A20" s="17"/>
      <c r="B20" s="25"/>
      <c r="C20" s="22"/>
      <c r="D20" s="24"/>
      <c r="E20" s="24"/>
      <c r="F20" s="24"/>
      <c r="G20" s="24"/>
      <c r="H20" s="6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6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17"/>
    </row>
    <row r="21" spans="1:38" s="23" customFormat="1" ht="15">
      <c r="A21" s="17"/>
      <c r="B21" s="25"/>
      <c r="C21" s="22"/>
      <c r="D21" s="24"/>
      <c r="E21" s="24"/>
      <c r="F21" s="24"/>
      <c r="G21" s="24"/>
      <c r="H21" s="6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65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17"/>
    </row>
    <row r="22" spans="1:38" s="23" customFormat="1" ht="15">
      <c r="A22" s="17"/>
      <c r="B22" s="25"/>
      <c r="C22" s="22"/>
      <c r="D22" s="24"/>
      <c r="E22" s="24"/>
      <c r="F22" s="24"/>
      <c r="G22" s="24"/>
      <c r="H22" s="6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6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17"/>
    </row>
    <row r="23" spans="1:38" s="23" customFormat="1" ht="15">
      <c r="A23" s="17"/>
      <c r="B23" s="25"/>
      <c r="C23" s="22"/>
      <c r="D23" s="24"/>
      <c r="E23" s="24"/>
      <c r="F23" s="24"/>
      <c r="G23" s="24"/>
      <c r="H23" s="6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6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17"/>
    </row>
    <row r="24" spans="1:38" s="23" customFormat="1" ht="15">
      <c r="A24" s="17"/>
      <c r="B24" s="25"/>
      <c r="C24" s="22"/>
      <c r="D24" s="24"/>
      <c r="E24" s="24"/>
      <c r="F24" s="24"/>
      <c r="G24" s="24"/>
      <c r="H24" s="6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6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17"/>
    </row>
    <row r="25" spans="1:38" s="23" customFormat="1" ht="15">
      <c r="A25" s="17"/>
      <c r="B25" s="25"/>
      <c r="C25" s="22"/>
      <c r="D25" s="24"/>
      <c r="E25" s="24"/>
      <c r="F25" s="24"/>
      <c r="G25" s="24"/>
      <c r="H25" s="6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6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17"/>
    </row>
    <row r="26" spans="1:38" s="23" customFormat="1" ht="15">
      <c r="A26" s="17"/>
      <c r="B26" s="25"/>
      <c r="C26" s="22"/>
      <c r="D26" s="24"/>
      <c r="E26" s="24"/>
      <c r="F26" s="24"/>
      <c r="G26" s="24"/>
      <c r="H26" s="6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6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17"/>
    </row>
    <row r="27" spans="1:38" s="23" customFormat="1" ht="15">
      <c r="A27" s="17"/>
      <c r="B27" s="25"/>
      <c r="C27" s="22"/>
      <c r="D27" s="24"/>
      <c r="E27" s="24"/>
      <c r="F27" s="24"/>
      <c r="G27" s="24"/>
      <c r="H27" s="6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6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17"/>
    </row>
    <row r="28" spans="1:38" s="23" customFormat="1" ht="15">
      <c r="A28" s="17"/>
      <c r="B28" s="25"/>
      <c r="C28" s="22"/>
      <c r="D28" s="24"/>
      <c r="E28" s="24"/>
      <c r="F28" s="24"/>
      <c r="G28" s="24"/>
      <c r="H28" s="6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6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7"/>
    </row>
    <row r="29" spans="1:38" s="23" customFormat="1" ht="15">
      <c r="A29" s="17"/>
      <c r="B29" s="25"/>
      <c r="C29" s="22"/>
      <c r="D29" s="24"/>
      <c r="E29" s="24"/>
      <c r="F29" s="24"/>
      <c r="G29" s="24"/>
      <c r="H29" s="6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6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7"/>
    </row>
    <row r="30" spans="1:38" s="23" customFormat="1" ht="15">
      <c r="A30" s="17"/>
      <c r="B30" s="25"/>
      <c r="C30" s="22"/>
      <c r="D30" s="24"/>
      <c r="E30" s="24"/>
      <c r="F30" s="24"/>
      <c r="G30" s="24"/>
      <c r="H30" s="6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6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17"/>
    </row>
    <row r="31" spans="1:38" s="23" customFormat="1" ht="15">
      <c r="A31" s="17"/>
      <c r="B31" s="25"/>
      <c r="C31" s="22"/>
      <c r="D31" s="24"/>
      <c r="E31" s="24"/>
      <c r="F31" s="24"/>
      <c r="G31" s="24"/>
      <c r="H31" s="6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6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17"/>
    </row>
    <row r="32" spans="1:38" s="23" customFormat="1" ht="15">
      <c r="A32" s="17"/>
      <c r="B32" s="25"/>
      <c r="C32" s="22"/>
      <c r="D32" s="24"/>
      <c r="E32" s="24"/>
      <c r="F32" s="24"/>
      <c r="G32" s="24"/>
      <c r="H32" s="6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6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17"/>
    </row>
    <row r="33" spans="1:38" s="23" customFormat="1" ht="15">
      <c r="A33" s="17"/>
      <c r="B33" s="25"/>
      <c r="C33" s="28" t="s">
        <v>11</v>
      </c>
      <c r="D33" s="29">
        <f>SUM(D5:D32)</f>
        <v>-79609</v>
      </c>
      <c r="E33" s="29">
        <f>SUM(E5:E32)</f>
        <v>0</v>
      </c>
      <c r="F33" s="29">
        <f>SUM(F5:F32)</f>
        <v>0</v>
      </c>
      <c r="G33" s="29">
        <f>SUM(G5:G32)</f>
        <v>0</v>
      </c>
      <c r="H33" s="31"/>
      <c r="I33" s="29">
        <f aca="true" t="shared" si="0" ref="I33:R33">SUM(I5:I32)</f>
        <v>0</v>
      </c>
      <c r="J33" s="29">
        <f t="shared" si="0"/>
        <v>0</v>
      </c>
      <c r="K33" s="29">
        <f t="shared" si="0"/>
        <v>0</v>
      </c>
      <c r="L33" s="29">
        <f t="shared" si="0"/>
        <v>0</v>
      </c>
      <c r="M33" s="29">
        <f t="shared" si="0"/>
        <v>0</v>
      </c>
      <c r="N33" s="29">
        <f t="shared" si="0"/>
        <v>0</v>
      </c>
      <c r="O33" s="29">
        <f t="shared" si="0"/>
        <v>0</v>
      </c>
      <c r="P33" s="29">
        <f t="shared" si="0"/>
        <v>0</v>
      </c>
      <c r="Q33" s="29">
        <f t="shared" si="0"/>
        <v>0</v>
      </c>
      <c r="R33" s="29">
        <f t="shared" si="0"/>
        <v>0</v>
      </c>
      <c r="S33" s="66"/>
      <c r="T33" s="29">
        <f aca="true" t="shared" si="1" ref="T33:AK33">SUM(T5:T32)</f>
        <v>0</v>
      </c>
      <c r="U33" s="29">
        <f t="shared" si="1"/>
        <v>4120</v>
      </c>
      <c r="V33" s="29">
        <f t="shared" si="1"/>
        <v>0</v>
      </c>
      <c r="W33" s="29">
        <f t="shared" si="1"/>
        <v>1369</v>
      </c>
      <c r="X33" s="29">
        <f t="shared" si="1"/>
        <v>0</v>
      </c>
      <c r="Y33" s="29">
        <f t="shared" si="1"/>
        <v>58000</v>
      </c>
      <c r="Z33" s="29">
        <f t="shared" si="1"/>
        <v>6000</v>
      </c>
      <c r="AA33" s="29">
        <f t="shared" si="1"/>
        <v>6336</v>
      </c>
      <c r="AB33" s="29">
        <f t="shared" si="1"/>
        <v>175</v>
      </c>
      <c r="AC33" s="29">
        <f t="shared" si="1"/>
        <v>2398</v>
      </c>
      <c r="AD33" s="29">
        <f t="shared" si="1"/>
        <v>1211</v>
      </c>
      <c r="AE33" s="29">
        <f t="shared" si="1"/>
        <v>0</v>
      </c>
      <c r="AF33" s="29">
        <f t="shared" si="1"/>
        <v>0</v>
      </c>
      <c r="AG33" s="29">
        <f t="shared" si="1"/>
        <v>0</v>
      </c>
      <c r="AH33" s="29">
        <f t="shared" si="1"/>
        <v>0</v>
      </c>
      <c r="AI33" s="29">
        <f t="shared" si="1"/>
        <v>0</v>
      </c>
      <c r="AJ33" s="29">
        <f t="shared" si="1"/>
        <v>0</v>
      </c>
      <c r="AK33" s="29">
        <f t="shared" si="1"/>
        <v>0</v>
      </c>
      <c r="AL33" s="17"/>
    </row>
    <row r="34" spans="1:38" s="23" customFormat="1" ht="15.75" thickBot="1">
      <c r="A34" s="17"/>
      <c r="B34" s="25"/>
      <c r="C34" s="28" t="s">
        <v>12</v>
      </c>
      <c r="D34" s="32">
        <f>E4+D33+E33</f>
        <v>40831.46000000001</v>
      </c>
      <c r="E34" s="32"/>
      <c r="F34" s="32">
        <f>G4+F33+G33</f>
        <v>306516</v>
      </c>
      <c r="G34" s="32"/>
      <c r="H34" s="3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66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8"/>
      <c r="AJ34" s="32"/>
      <c r="AK34" s="32"/>
      <c r="AL34" s="17"/>
    </row>
    <row r="35" spans="1:38" s="23" customFormat="1" ht="15.75" thickBot="1">
      <c r="A35" s="17"/>
      <c r="B35" s="25"/>
      <c r="C35" s="48" t="s">
        <v>13</v>
      </c>
      <c r="D35" s="35">
        <f>D33+F33+T35</f>
        <v>0</v>
      </c>
      <c r="E35" s="35">
        <f>E33+G33-I35</f>
        <v>0</v>
      </c>
      <c r="F35" s="35"/>
      <c r="G35" s="35"/>
      <c r="H35" s="67"/>
      <c r="I35" s="308">
        <f>SUM(J33:Q33)</f>
        <v>0</v>
      </c>
      <c r="J35" s="308"/>
      <c r="K35" s="308"/>
      <c r="L35" s="308"/>
      <c r="M35" s="308"/>
      <c r="N35" s="308"/>
      <c r="O35" s="308"/>
      <c r="P35" s="308"/>
      <c r="Q35" s="308"/>
      <c r="R35" s="308"/>
      <c r="S35" s="68"/>
      <c r="T35" s="308">
        <f>SUM(U33:AK33)</f>
        <v>79609</v>
      </c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17"/>
    </row>
    <row r="36" spans="1:38" s="23" customFormat="1" ht="15.75" thickBot="1">
      <c r="A36" s="17"/>
      <c r="B36" s="25"/>
      <c r="C36" s="56" t="s">
        <v>14</v>
      </c>
      <c r="D36" s="40">
        <f>E4+D33+E33-D34</f>
        <v>0</v>
      </c>
      <c r="E36" s="41"/>
      <c r="F36" s="42">
        <f>G4+F33+G33-F34</f>
        <v>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7"/>
    </row>
    <row r="37" spans="1:38" s="23" customFormat="1" ht="15">
      <c r="A37" s="17"/>
      <c r="B37" s="25"/>
      <c r="C37" s="22"/>
      <c r="D37" s="22"/>
      <c r="E37" s="22"/>
      <c r="F37" s="24"/>
      <c r="G37" s="24"/>
      <c r="H37" s="22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17"/>
    </row>
    <row r="38" spans="1:38" s="23" customFormat="1" ht="15">
      <c r="A38" s="17"/>
      <c r="B38" s="25"/>
      <c r="C38" s="22"/>
      <c r="D38" s="22"/>
      <c r="E38" s="22"/>
      <c r="F38" s="22"/>
      <c r="G38" s="24"/>
      <c r="H38" s="1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17"/>
    </row>
    <row r="39" spans="1:38" s="23" customFormat="1" ht="15">
      <c r="A39" s="17"/>
      <c r="B39" s="25"/>
      <c r="C39" s="22"/>
      <c r="D39" s="22"/>
      <c r="E39" s="22"/>
      <c r="F39" s="22"/>
      <c r="G39" s="24"/>
      <c r="H39" s="1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17"/>
    </row>
    <row r="40" spans="1:38" s="23" customFormat="1" ht="15">
      <c r="A40" s="17"/>
      <c r="B40" s="25"/>
      <c r="C40" s="22"/>
      <c r="D40" s="24"/>
      <c r="E40" s="24"/>
      <c r="F40" s="24"/>
      <c r="G40" s="24"/>
      <c r="H40" s="1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17"/>
    </row>
    <row r="41" spans="1:38" s="23" customFormat="1" ht="15">
      <c r="A41" s="17"/>
      <c r="B41" s="25"/>
      <c r="C41" s="22"/>
      <c r="D41" s="26"/>
      <c r="E41" s="24"/>
      <c r="F41" s="24"/>
      <c r="G41" s="24"/>
      <c r="H41" s="1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17"/>
    </row>
    <row r="42" spans="1:38" s="23" customFormat="1" ht="15">
      <c r="A42" s="17"/>
      <c r="B42" s="25"/>
      <c r="C42" s="22"/>
      <c r="D42" s="24"/>
      <c r="E42" s="24"/>
      <c r="F42" s="24"/>
      <c r="G42" s="24"/>
      <c r="H42" s="1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17"/>
    </row>
    <row r="43" spans="1:38" s="23" customFormat="1" ht="15">
      <c r="A43" s="17"/>
      <c r="B43" s="25"/>
      <c r="C43" s="22"/>
      <c r="D43" s="24"/>
      <c r="E43" s="24"/>
      <c r="F43" s="24"/>
      <c r="G43" s="24"/>
      <c r="H43" s="1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17"/>
    </row>
    <row r="44" spans="1:38" s="23" customFormat="1" ht="15">
      <c r="A44" s="17"/>
      <c r="B44" s="25"/>
      <c r="C44" s="22"/>
      <c r="D44" s="24"/>
      <c r="E44" s="24"/>
      <c r="F44" s="24"/>
      <c r="G44" s="24"/>
      <c r="H44" s="17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17"/>
    </row>
    <row r="45" spans="1:38" s="23" customFormat="1" ht="15">
      <c r="A45" s="17"/>
      <c r="B45" s="25"/>
      <c r="C45" s="22"/>
      <c r="D45" s="24"/>
      <c r="E45" s="24"/>
      <c r="F45" s="24"/>
      <c r="G45" s="24"/>
      <c r="H45" s="17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17"/>
    </row>
    <row r="46" spans="1:38" s="23" customFormat="1" ht="15">
      <c r="A46" s="17"/>
      <c r="B46" s="25"/>
      <c r="C46" s="22"/>
      <c r="D46" s="24"/>
      <c r="E46" s="24"/>
      <c r="F46" s="24"/>
      <c r="G46" s="24"/>
      <c r="H46" s="17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17"/>
    </row>
    <row r="47" spans="1:38" s="23" customFormat="1" ht="15">
      <c r="A47" s="17"/>
      <c r="B47" s="25"/>
      <c r="C47" s="22"/>
      <c r="D47" s="24"/>
      <c r="E47" s="24"/>
      <c r="F47" s="24"/>
      <c r="G47" s="24"/>
      <c r="H47" s="17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17"/>
    </row>
    <row r="48" spans="1:38" s="23" customFormat="1" ht="15">
      <c r="A48" s="17"/>
      <c r="B48" s="25"/>
      <c r="C48" s="22"/>
      <c r="D48" s="24"/>
      <c r="E48" s="24"/>
      <c r="F48" s="24"/>
      <c r="G48" s="24"/>
      <c r="H48" s="17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17"/>
    </row>
    <row r="49" spans="1:38" s="23" customFormat="1" ht="15">
      <c r="A49" s="17"/>
      <c r="B49" s="25"/>
      <c r="C49" s="22"/>
      <c r="D49" s="24"/>
      <c r="E49" s="24"/>
      <c r="F49" s="24"/>
      <c r="G49" s="24"/>
      <c r="H49" s="17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17"/>
    </row>
    <row r="50" spans="1:38" s="23" customFormat="1" ht="15">
      <c r="A50" s="17"/>
      <c r="B50" s="25"/>
      <c r="C50" s="22"/>
      <c r="D50" s="24"/>
      <c r="E50" s="24"/>
      <c r="F50" s="24"/>
      <c r="G50" s="24"/>
      <c r="H50" s="17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17"/>
    </row>
    <row r="51" spans="1:38" s="23" customFormat="1" ht="15">
      <c r="A51" s="17"/>
      <c r="B51" s="25"/>
      <c r="C51" s="22"/>
      <c r="D51" s="24"/>
      <c r="E51" s="24"/>
      <c r="F51" s="24"/>
      <c r="G51" s="24"/>
      <c r="H51" s="17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17"/>
    </row>
    <row r="52" spans="1:38" s="23" customFormat="1" ht="15">
      <c r="A52" s="17"/>
      <c r="B52" s="25"/>
      <c r="C52" s="22"/>
      <c r="D52" s="24"/>
      <c r="E52" s="24"/>
      <c r="F52" s="24"/>
      <c r="G52" s="24"/>
      <c r="H52" s="17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17"/>
    </row>
    <row r="53" spans="1:38" s="23" customFormat="1" ht="15">
      <c r="A53" s="17"/>
      <c r="B53" s="25"/>
      <c r="C53" s="22"/>
      <c r="D53" s="24"/>
      <c r="E53" s="24"/>
      <c r="F53" s="24"/>
      <c r="G53" s="24"/>
      <c r="H53" s="17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17"/>
    </row>
    <row r="54" spans="1:38" s="23" customFormat="1" ht="15">
      <c r="A54" s="17"/>
      <c r="B54" s="25"/>
      <c r="C54" s="22"/>
      <c r="D54" s="24"/>
      <c r="E54" s="24"/>
      <c r="F54" s="22"/>
      <c r="G54" s="22"/>
      <c r="H54" s="17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17"/>
    </row>
    <row r="55" spans="1:38" s="23" customFormat="1" ht="15">
      <c r="A55" s="17"/>
      <c r="B55" s="25"/>
      <c r="C55" s="22"/>
      <c r="D55" s="24"/>
      <c r="E55" s="24"/>
      <c r="F55" s="22"/>
      <c r="G55" s="22"/>
      <c r="H55" s="17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17"/>
    </row>
    <row r="56" spans="1:38" s="23" customFormat="1" ht="15">
      <c r="A56" s="17"/>
      <c r="B56" s="25"/>
      <c r="C56" s="22"/>
      <c r="D56" s="24"/>
      <c r="E56" s="24"/>
      <c r="F56" s="22"/>
      <c r="G56" s="22"/>
      <c r="H56" s="17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17"/>
    </row>
    <row r="57" spans="1:38" s="23" customFormat="1" ht="15">
      <c r="A57" s="17"/>
      <c r="B57" s="25"/>
      <c r="C57" s="22"/>
      <c r="D57" s="24"/>
      <c r="E57" s="24"/>
      <c r="F57" s="22"/>
      <c r="G57" s="22"/>
      <c r="H57" s="17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17"/>
    </row>
    <row r="58" spans="1:38" s="23" customFormat="1" ht="15">
      <c r="A58" s="17"/>
      <c r="B58" s="25"/>
      <c r="C58" s="22"/>
      <c r="D58" s="24"/>
      <c r="E58" s="24"/>
      <c r="F58" s="22"/>
      <c r="G58" s="22"/>
      <c r="H58" s="17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17"/>
    </row>
    <row r="59" spans="1:38" s="23" customFormat="1" ht="15">
      <c r="A59" s="17"/>
      <c r="B59" s="25"/>
      <c r="C59" s="22"/>
      <c r="D59" s="24"/>
      <c r="E59" s="24"/>
      <c r="F59" s="22"/>
      <c r="G59" s="22"/>
      <c r="H59" s="17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17"/>
    </row>
    <row r="60" spans="1:38" s="23" customFormat="1" ht="15">
      <c r="A60" s="17"/>
      <c r="B60" s="25"/>
      <c r="C60" s="22"/>
      <c r="D60" s="24"/>
      <c r="E60" s="24"/>
      <c r="F60" s="22"/>
      <c r="G60" s="22"/>
      <c r="H60" s="17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17"/>
    </row>
    <row r="61" spans="1:38" s="23" customFormat="1" ht="15">
      <c r="A61" s="17"/>
      <c r="B61" s="25"/>
      <c r="C61" s="22"/>
      <c r="D61" s="24"/>
      <c r="E61" s="24"/>
      <c r="F61" s="22"/>
      <c r="G61" s="22"/>
      <c r="H61" s="17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17"/>
    </row>
    <row r="62" spans="1:38" s="23" customFormat="1" ht="15">
      <c r="A62" s="17"/>
      <c r="B62" s="25"/>
      <c r="C62" s="22"/>
      <c r="D62" s="24"/>
      <c r="E62" s="24"/>
      <c r="F62" s="22"/>
      <c r="G62" s="22"/>
      <c r="H62" s="17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17"/>
    </row>
    <row r="63" spans="1:38" s="23" customFormat="1" ht="15">
      <c r="A63" s="17"/>
      <c r="B63" s="25"/>
      <c r="C63" s="22"/>
      <c r="D63" s="24"/>
      <c r="E63" s="24"/>
      <c r="F63" s="22"/>
      <c r="G63" s="22"/>
      <c r="H63" s="17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17"/>
    </row>
  </sheetData>
  <sheetProtection formatCells="0" formatColumns="0" formatRows="0"/>
  <mergeCells count="7">
    <mergeCell ref="I35:R35"/>
    <mergeCell ref="T35:AK35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pane ySplit="4" topLeftCell="BM11" activePane="bottomLeft" state="frozen"/>
      <selection pane="topLeft" activeCell="S33" sqref="S33:S34"/>
      <selection pane="bottomLeft" activeCell="E41" sqref="E41"/>
    </sheetView>
  </sheetViews>
  <sheetFormatPr defaultColWidth="11.28125" defaultRowHeight="15"/>
  <cols>
    <col min="1" max="1" width="6.7109375" style="17" bestFit="1" customWidth="1"/>
    <col min="2" max="2" width="12.7109375" style="25" bestFit="1" customWidth="1"/>
    <col min="3" max="3" width="23.00390625" style="22" bestFit="1" customWidth="1"/>
    <col min="4" max="4" width="12.421875" style="22" customWidth="1"/>
    <col min="5" max="5" width="11.140625" style="22" customWidth="1"/>
    <col min="6" max="6" width="12.57421875" style="22" customWidth="1"/>
    <col min="7" max="7" width="11.140625" style="22" customWidth="1"/>
    <col min="8" max="8" width="2.00390625" style="17" bestFit="1" customWidth="1"/>
    <col min="9" max="11" width="7.00390625" style="22" customWidth="1"/>
    <col min="12" max="13" width="10.28125" style="22" bestFit="1" customWidth="1"/>
    <col min="14" max="17" width="7.00390625" style="22" customWidth="1"/>
    <col min="18" max="18" width="9.28125" style="22" bestFit="1" customWidth="1"/>
    <col min="19" max="19" width="2.00390625" style="22" bestFit="1" customWidth="1"/>
    <col min="20" max="22" width="7.00390625" style="22" customWidth="1"/>
    <col min="23" max="23" width="9.28125" style="22" bestFit="1" customWidth="1"/>
    <col min="24" max="26" width="7.00390625" style="22" customWidth="1"/>
    <col min="27" max="27" width="9.8515625" style="22" bestFit="1" customWidth="1"/>
    <col min="28" max="29" width="7.7109375" style="22" bestFit="1" customWidth="1"/>
    <col min="30" max="33" width="7.00390625" style="22" customWidth="1"/>
    <col min="34" max="34" width="10.28125" style="22" bestFit="1" customWidth="1"/>
    <col min="35" max="35" width="9.28125" style="22" bestFit="1" customWidth="1"/>
    <col min="36" max="37" width="7.00390625" style="22" customWidth="1"/>
    <col min="38" max="38" width="6.140625" style="17" bestFit="1" customWidth="1"/>
    <col min="39" max="16384" width="11.28125" style="22" customWidth="1"/>
  </cols>
  <sheetData>
    <row r="1" spans="1:38" s="46" customFormat="1" ht="16.5" thickBot="1">
      <c r="A1" s="63" t="s">
        <v>32</v>
      </c>
      <c r="B1" s="243">
        <f>Januar!B1</f>
        <v>2015</v>
      </c>
      <c r="C1" s="2"/>
      <c r="D1" s="309" t="s">
        <v>1</v>
      </c>
      <c r="E1" s="309"/>
      <c r="F1" s="309"/>
      <c r="G1" s="309"/>
      <c r="H1" s="3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69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45"/>
    </row>
    <row r="2" spans="1:38" s="6" customFormat="1" ht="26.25">
      <c r="A2" s="70"/>
      <c r="B2" s="71"/>
      <c r="C2" s="72"/>
      <c r="D2" s="311">
        <v>1920</v>
      </c>
      <c r="E2" s="312"/>
      <c r="F2" s="311">
        <v>1930</v>
      </c>
      <c r="G2" s="312"/>
      <c r="H2" s="73"/>
      <c r="I2" s="244">
        <v>3100</v>
      </c>
      <c r="J2" s="244">
        <v>3200</v>
      </c>
      <c r="K2" s="244">
        <v>3210</v>
      </c>
      <c r="L2" s="244">
        <v>3220</v>
      </c>
      <c r="M2" s="244">
        <v>3230</v>
      </c>
      <c r="N2" s="244">
        <v>3240</v>
      </c>
      <c r="O2" s="244">
        <v>3241</v>
      </c>
      <c r="P2" s="244">
        <v>3260</v>
      </c>
      <c r="Q2" s="244">
        <v>3270</v>
      </c>
      <c r="R2" s="245">
        <v>8051</v>
      </c>
      <c r="S2" s="246"/>
      <c r="T2" s="244">
        <v>4200</v>
      </c>
      <c r="U2" s="244">
        <v>6220</v>
      </c>
      <c r="V2" s="244">
        <v>6230</v>
      </c>
      <c r="W2" s="244">
        <v>6240</v>
      </c>
      <c r="X2" s="244">
        <v>6250</v>
      </c>
      <c r="Y2" s="244">
        <v>6280</v>
      </c>
      <c r="Z2" s="244">
        <v>6285</v>
      </c>
      <c r="AA2" s="244">
        <v>6300</v>
      </c>
      <c r="AB2" s="244">
        <v>6420</v>
      </c>
      <c r="AC2" s="247">
        <v>6560</v>
      </c>
      <c r="AD2" s="247">
        <v>6860</v>
      </c>
      <c r="AE2" s="247">
        <v>6940</v>
      </c>
      <c r="AF2" s="244">
        <v>7140</v>
      </c>
      <c r="AG2" s="244">
        <v>7420</v>
      </c>
      <c r="AH2" s="244">
        <v>7711</v>
      </c>
      <c r="AI2" s="244">
        <v>7720</v>
      </c>
      <c r="AJ2" s="244">
        <v>7780</v>
      </c>
      <c r="AK2" s="247">
        <v>7790</v>
      </c>
      <c r="AL2" s="242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R3" s="74"/>
      <c r="S3" s="74"/>
      <c r="AC3" s="47"/>
      <c r="AD3" s="47"/>
      <c r="AE3" s="47"/>
      <c r="AF3" s="47"/>
      <c r="AG3" s="47"/>
      <c r="AH3" s="47"/>
      <c r="AI3" s="47"/>
      <c r="AJ3" s="47"/>
      <c r="AK3" s="47"/>
      <c r="AL3" s="5" t="s">
        <v>4</v>
      </c>
    </row>
    <row r="4" spans="1:38" ht="12.75">
      <c r="A4" s="5"/>
      <c r="B4" s="25" t="s">
        <v>33</v>
      </c>
      <c r="C4" s="6" t="s">
        <v>9</v>
      </c>
      <c r="D4" s="29"/>
      <c r="E4" s="32">
        <f>Nov!D34</f>
        <v>40831.46000000001</v>
      </c>
      <c r="F4" s="54"/>
      <c r="G4" s="32">
        <f>Nov!F34</f>
        <v>306516</v>
      </c>
      <c r="H4" s="13"/>
      <c r="I4" s="24"/>
      <c r="J4" s="24"/>
      <c r="K4" s="24"/>
      <c r="L4" s="24"/>
      <c r="M4" s="24"/>
      <c r="N4" s="24"/>
      <c r="O4" s="24"/>
      <c r="P4" s="24"/>
      <c r="Q4" s="24"/>
      <c r="R4" s="75"/>
      <c r="S4" s="76"/>
      <c r="T4" s="24"/>
      <c r="AH4" s="17"/>
      <c r="AL4" s="5"/>
    </row>
    <row r="5" spans="1:37" ht="12.75">
      <c r="A5" s="241">
        <v>52</v>
      </c>
      <c r="B5" s="25" t="s">
        <v>136</v>
      </c>
      <c r="C5" s="22" t="s">
        <v>104</v>
      </c>
      <c r="D5" s="24">
        <v>-211</v>
      </c>
      <c r="E5" s="24"/>
      <c r="F5" s="24"/>
      <c r="G5" s="24"/>
      <c r="H5" s="13"/>
      <c r="I5" s="24"/>
      <c r="J5" s="24"/>
      <c r="K5" s="24"/>
      <c r="L5" s="24"/>
      <c r="M5" s="24"/>
      <c r="N5" s="24"/>
      <c r="O5" s="24"/>
      <c r="P5" s="24"/>
      <c r="Q5" s="24"/>
      <c r="R5" s="75"/>
      <c r="S5" s="74"/>
      <c r="T5" s="24"/>
      <c r="U5" s="24"/>
      <c r="V5" s="24"/>
      <c r="W5" s="24"/>
      <c r="X5" s="24"/>
      <c r="Y5" s="24"/>
      <c r="Z5" s="24"/>
      <c r="AA5" s="24"/>
      <c r="AB5" s="24">
        <f>-D5</f>
        <v>211</v>
      </c>
      <c r="AC5" s="24"/>
      <c r="AD5" s="24"/>
      <c r="AE5" s="24"/>
      <c r="AF5" s="24"/>
      <c r="AG5" s="24"/>
      <c r="AH5" s="24"/>
      <c r="AI5" s="24"/>
      <c r="AJ5" s="24"/>
      <c r="AK5" s="24"/>
    </row>
    <row r="6" spans="1:39" ht="12.75">
      <c r="A6" s="241">
        <v>53</v>
      </c>
      <c r="B6" s="64">
        <v>42339</v>
      </c>
      <c r="C6" s="22" t="s">
        <v>65</v>
      </c>
      <c r="D6" s="24">
        <v>-5400</v>
      </c>
      <c r="E6" s="24"/>
      <c r="F6" s="24"/>
      <c r="G6" s="24"/>
      <c r="H6" s="13"/>
      <c r="I6" s="24"/>
      <c r="J6" s="24"/>
      <c r="K6" s="24"/>
      <c r="L6" s="24"/>
      <c r="M6" s="24"/>
      <c r="N6" s="24"/>
      <c r="O6" s="24"/>
      <c r="P6" s="24"/>
      <c r="Q6" s="24"/>
      <c r="R6" s="75"/>
      <c r="S6" s="76"/>
      <c r="T6" s="24"/>
      <c r="U6" s="24"/>
      <c r="V6" s="24"/>
      <c r="W6" s="24">
        <f>-D6</f>
        <v>5400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M6" s="24"/>
    </row>
    <row r="7" spans="1:39" s="23" customFormat="1" ht="15">
      <c r="A7" s="241">
        <v>54</v>
      </c>
      <c r="B7" s="25">
        <v>42339</v>
      </c>
      <c r="C7" s="22" t="s">
        <v>124</v>
      </c>
      <c r="D7" s="24">
        <v>-377</v>
      </c>
      <c r="E7" s="24"/>
      <c r="F7" s="24"/>
      <c r="G7" s="75"/>
      <c r="H7" s="77"/>
      <c r="I7" s="24"/>
      <c r="J7" s="24"/>
      <c r="K7" s="24"/>
      <c r="L7" s="24"/>
      <c r="M7" s="24"/>
      <c r="N7" s="24"/>
      <c r="O7" s="24"/>
      <c r="P7" s="24"/>
      <c r="Q7" s="24"/>
      <c r="R7" s="75"/>
      <c r="S7" s="75"/>
      <c r="T7" s="24"/>
      <c r="U7" s="22"/>
      <c r="V7" s="22"/>
      <c r="W7" s="22"/>
      <c r="X7" s="22"/>
      <c r="Y7" s="22"/>
      <c r="Z7" s="22"/>
      <c r="AA7" s="22"/>
      <c r="AB7" s="22"/>
      <c r="AC7" s="22">
        <f>-D7</f>
        <v>377</v>
      </c>
      <c r="AD7" s="22"/>
      <c r="AE7" s="22"/>
      <c r="AF7" s="22"/>
      <c r="AG7" s="22"/>
      <c r="AH7" s="22"/>
      <c r="AI7" s="22"/>
      <c r="AJ7" s="22"/>
      <c r="AK7" s="22"/>
      <c r="AL7" s="17"/>
      <c r="AM7" s="24"/>
    </row>
    <row r="8" spans="1:39" s="23" customFormat="1" ht="15">
      <c r="A8" s="241">
        <v>55</v>
      </c>
      <c r="B8" s="25">
        <v>42346</v>
      </c>
      <c r="C8" s="22" t="s">
        <v>137</v>
      </c>
      <c r="D8" s="24"/>
      <c r="E8" s="24">
        <v>1700</v>
      </c>
      <c r="F8" s="24"/>
      <c r="G8" s="75"/>
      <c r="H8" s="77"/>
      <c r="I8" s="24"/>
      <c r="J8" s="24"/>
      <c r="K8" s="24"/>
      <c r="L8" s="24">
        <f>E8</f>
        <v>1700</v>
      </c>
      <c r="M8" s="24"/>
      <c r="N8" s="24"/>
      <c r="O8" s="24"/>
      <c r="P8" s="24"/>
      <c r="Q8" s="24"/>
      <c r="R8" s="75"/>
      <c r="S8" s="75"/>
      <c r="T8" s="24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17"/>
      <c r="AM8" s="24"/>
    </row>
    <row r="9" spans="1:39" s="23" customFormat="1" ht="15">
      <c r="A9" s="241">
        <v>56</v>
      </c>
      <c r="B9" s="25">
        <v>42346</v>
      </c>
      <c r="C9" s="22" t="s">
        <v>138</v>
      </c>
      <c r="D9" s="24"/>
      <c r="E9" s="24">
        <v>9400</v>
      </c>
      <c r="F9" s="24"/>
      <c r="G9" s="75"/>
      <c r="H9" s="77"/>
      <c r="I9" s="24"/>
      <c r="J9" s="24"/>
      <c r="K9" s="24"/>
      <c r="L9" s="24">
        <f>E9</f>
        <v>9400</v>
      </c>
      <c r="M9" s="24"/>
      <c r="N9" s="24"/>
      <c r="O9" s="24"/>
      <c r="P9" s="24"/>
      <c r="Q9" s="24"/>
      <c r="R9" s="75"/>
      <c r="S9" s="75"/>
      <c r="T9" s="24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17"/>
      <c r="AM9" s="24"/>
    </row>
    <row r="10" spans="1:39" s="23" customFormat="1" ht="15">
      <c r="A10" s="241">
        <v>57</v>
      </c>
      <c r="B10" s="25">
        <v>42347</v>
      </c>
      <c r="C10" s="22" t="s">
        <v>139</v>
      </c>
      <c r="D10" s="24"/>
      <c r="E10" s="24">
        <v>1000</v>
      </c>
      <c r="F10" s="24"/>
      <c r="G10" s="75"/>
      <c r="H10" s="77"/>
      <c r="I10" s="24"/>
      <c r="J10" s="24"/>
      <c r="K10" s="24"/>
      <c r="L10" s="24">
        <f>E10</f>
        <v>1000</v>
      </c>
      <c r="M10" s="24"/>
      <c r="N10" s="24"/>
      <c r="O10" s="24"/>
      <c r="P10" s="24"/>
      <c r="Q10" s="24"/>
      <c r="R10" s="75"/>
      <c r="S10" s="75"/>
      <c r="T10" s="24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7"/>
      <c r="AM10" s="24"/>
    </row>
    <row r="11" spans="1:39" s="23" customFormat="1" ht="15">
      <c r="A11" s="241">
        <v>58</v>
      </c>
      <c r="B11" s="25">
        <v>42347</v>
      </c>
      <c r="C11" s="22" t="s">
        <v>140</v>
      </c>
      <c r="D11" s="24"/>
      <c r="E11" s="24">
        <v>8900</v>
      </c>
      <c r="F11" s="24"/>
      <c r="G11" s="75"/>
      <c r="H11" s="77"/>
      <c r="I11" s="24"/>
      <c r="J11" s="24"/>
      <c r="K11" s="24"/>
      <c r="L11" s="24">
        <f>E11</f>
        <v>8900</v>
      </c>
      <c r="M11" s="24"/>
      <c r="N11" s="24"/>
      <c r="O11" s="24"/>
      <c r="P11" s="24"/>
      <c r="Q11" s="24"/>
      <c r="R11" s="75"/>
      <c r="S11" s="75"/>
      <c r="T11" s="24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17"/>
      <c r="AM11" s="24"/>
    </row>
    <row r="12" spans="1:39" s="23" customFormat="1" ht="15">
      <c r="A12" s="241">
        <v>59</v>
      </c>
      <c r="B12" s="25">
        <v>42349</v>
      </c>
      <c r="C12" s="22" t="s">
        <v>141</v>
      </c>
      <c r="D12" s="24">
        <v>-3429</v>
      </c>
      <c r="E12" s="24"/>
      <c r="F12" s="24"/>
      <c r="G12" s="75"/>
      <c r="H12" s="77"/>
      <c r="I12" s="24"/>
      <c r="J12" s="24"/>
      <c r="K12" s="24"/>
      <c r="L12" s="24"/>
      <c r="M12" s="24"/>
      <c r="N12" s="24"/>
      <c r="O12" s="24"/>
      <c r="P12" s="24"/>
      <c r="Q12" s="24"/>
      <c r="R12" s="75"/>
      <c r="S12" s="75"/>
      <c r="T12" s="24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>
        <f>-D12</f>
        <v>3429</v>
      </c>
      <c r="AJ12" s="22"/>
      <c r="AK12" s="22"/>
      <c r="AL12" s="17"/>
      <c r="AM12" s="24"/>
    </row>
    <row r="13" spans="1:39" s="23" customFormat="1" ht="15">
      <c r="A13" s="241">
        <v>60</v>
      </c>
      <c r="B13" s="25">
        <v>42352</v>
      </c>
      <c r="C13" s="22" t="s">
        <v>142</v>
      </c>
      <c r="D13" s="26"/>
      <c r="E13" s="24">
        <v>1700</v>
      </c>
      <c r="F13" s="24"/>
      <c r="G13" s="75"/>
      <c r="H13" s="77"/>
      <c r="I13" s="24"/>
      <c r="J13" s="24"/>
      <c r="K13" s="24"/>
      <c r="L13" s="24">
        <f aca="true" t="shared" si="0" ref="L13:L22">E13</f>
        <v>1700</v>
      </c>
      <c r="M13" s="24"/>
      <c r="N13" s="24"/>
      <c r="O13" s="24"/>
      <c r="P13" s="24"/>
      <c r="Q13" s="24"/>
      <c r="R13" s="75"/>
      <c r="S13" s="75"/>
      <c r="T13" s="2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17"/>
      <c r="AM13" s="24"/>
    </row>
    <row r="14" spans="1:39" s="23" customFormat="1" ht="15">
      <c r="A14" s="241">
        <v>61</v>
      </c>
      <c r="B14" s="25">
        <v>42352</v>
      </c>
      <c r="C14" s="22" t="s">
        <v>143</v>
      </c>
      <c r="D14" s="24"/>
      <c r="E14" s="24">
        <v>1700</v>
      </c>
      <c r="F14" s="24"/>
      <c r="G14" s="75"/>
      <c r="H14" s="77"/>
      <c r="I14" s="24"/>
      <c r="J14" s="24"/>
      <c r="K14" s="24"/>
      <c r="L14" s="24">
        <f t="shared" si="0"/>
        <v>1700</v>
      </c>
      <c r="M14" s="24"/>
      <c r="N14" s="24"/>
      <c r="O14" s="24"/>
      <c r="P14" s="24"/>
      <c r="Q14" s="24"/>
      <c r="R14" s="75"/>
      <c r="S14" s="75"/>
      <c r="T14" s="2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17"/>
      <c r="AM14" s="24"/>
    </row>
    <row r="15" spans="1:39" s="23" customFormat="1" ht="15">
      <c r="A15" s="241">
        <v>62</v>
      </c>
      <c r="B15" s="25">
        <v>41257</v>
      </c>
      <c r="C15" s="22" t="s">
        <v>144</v>
      </c>
      <c r="D15" s="24"/>
      <c r="E15" s="24">
        <v>2000</v>
      </c>
      <c r="F15" s="24"/>
      <c r="G15" s="75"/>
      <c r="H15" s="77"/>
      <c r="I15" s="24"/>
      <c r="J15" s="24"/>
      <c r="K15" s="24"/>
      <c r="L15" s="24">
        <f t="shared" si="0"/>
        <v>2000</v>
      </c>
      <c r="M15" s="24"/>
      <c r="N15" s="24"/>
      <c r="O15" s="24"/>
      <c r="P15" s="24"/>
      <c r="Q15" s="24"/>
      <c r="R15" s="75"/>
      <c r="S15" s="75"/>
      <c r="T15" s="24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17"/>
      <c r="AM15" s="24"/>
    </row>
    <row r="16" spans="1:39" s="23" customFormat="1" ht="15">
      <c r="A16" s="241">
        <v>63</v>
      </c>
      <c r="B16" s="25">
        <v>42352</v>
      </c>
      <c r="C16" s="22" t="s">
        <v>145</v>
      </c>
      <c r="D16" s="24"/>
      <c r="E16" s="24">
        <v>4600</v>
      </c>
      <c r="F16" s="24"/>
      <c r="G16" s="75"/>
      <c r="H16" s="78"/>
      <c r="I16" s="24"/>
      <c r="J16" s="24"/>
      <c r="K16" s="24"/>
      <c r="L16" s="24">
        <f t="shared" si="0"/>
        <v>4600</v>
      </c>
      <c r="M16" s="24"/>
      <c r="N16" s="24"/>
      <c r="O16" s="24"/>
      <c r="P16" s="24"/>
      <c r="Q16" s="24"/>
      <c r="R16" s="75"/>
      <c r="S16" s="75"/>
      <c r="T16" s="2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17"/>
      <c r="AM16" s="24"/>
    </row>
    <row r="17" spans="1:39" s="23" customFormat="1" ht="15">
      <c r="A17" s="241">
        <v>64</v>
      </c>
      <c r="B17" s="25">
        <v>42352</v>
      </c>
      <c r="C17" s="22" t="s">
        <v>146</v>
      </c>
      <c r="D17" s="24"/>
      <c r="E17" s="24">
        <v>2200</v>
      </c>
      <c r="F17" s="24"/>
      <c r="G17" s="75"/>
      <c r="H17" s="78"/>
      <c r="I17" s="24"/>
      <c r="J17" s="24"/>
      <c r="K17" s="24"/>
      <c r="L17" s="24">
        <f t="shared" si="0"/>
        <v>2200</v>
      </c>
      <c r="M17" s="24"/>
      <c r="N17" s="24"/>
      <c r="O17" s="24"/>
      <c r="P17" s="24"/>
      <c r="Q17" s="24"/>
      <c r="R17" s="75"/>
      <c r="S17" s="75"/>
      <c r="T17" s="2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17"/>
      <c r="AM17" s="24"/>
    </row>
    <row r="18" spans="1:39" s="23" customFormat="1" ht="15">
      <c r="A18" s="241">
        <v>65</v>
      </c>
      <c r="B18" s="25">
        <v>42352</v>
      </c>
      <c r="C18" s="22" t="s">
        <v>147</v>
      </c>
      <c r="D18" s="24"/>
      <c r="E18" s="24">
        <v>2400</v>
      </c>
      <c r="F18" s="24"/>
      <c r="G18" s="75"/>
      <c r="H18" s="78"/>
      <c r="I18" s="22"/>
      <c r="J18" s="22"/>
      <c r="K18" s="22"/>
      <c r="L18" s="24">
        <f t="shared" si="0"/>
        <v>2400</v>
      </c>
      <c r="M18" s="22"/>
      <c r="N18" s="22"/>
      <c r="O18" s="22"/>
      <c r="P18" s="22"/>
      <c r="Q18" s="22"/>
      <c r="R18" s="79"/>
      <c r="S18" s="79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7"/>
      <c r="AM18" s="24"/>
    </row>
    <row r="19" spans="1:39" s="23" customFormat="1" ht="15">
      <c r="A19" s="241">
        <v>66</v>
      </c>
      <c r="B19" s="25">
        <v>42352</v>
      </c>
      <c r="C19" s="22" t="s">
        <v>148</v>
      </c>
      <c r="D19" s="24"/>
      <c r="E19" s="24">
        <v>3200</v>
      </c>
      <c r="F19" s="24"/>
      <c r="G19" s="75"/>
      <c r="H19" s="78"/>
      <c r="I19" s="22"/>
      <c r="J19" s="22"/>
      <c r="K19" s="22"/>
      <c r="L19" s="24">
        <f t="shared" si="0"/>
        <v>3200</v>
      </c>
      <c r="M19" s="22"/>
      <c r="N19" s="22"/>
      <c r="O19" s="22"/>
      <c r="P19" s="22"/>
      <c r="Q19" s="22"/>
      <c r="R19" s="79"/>
      <c r="S19" s="79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7"/>
      <c r="AM19" s="24"/>
    </row>
    <row r="20" spans="1:39" s="23" customFormat="1" ht="15">
      <c r="A20" s="241">
        <v>67</v>
      </c>
      <c r="B20" s="25">
        <v>42352</v>
      </c>
      <c r="C20" s="22" t="s">
        <v>149</v>
      </c>
      <c r="D20" s="24"/>
      <c r="E20" s="24">
        <v>15200</v>
      </c>
      <c r="F20" s="24"/>
      <c r="G20" s="75"/>
      <c r="H20" s="78"/>
      <c r="I20" s="22"/>
      <c r="J20" s="22"/>
      <c r="K20" s="22"/>
      <c r="L20" s="24">
        <f t="shared" si="0"/>
        <v>15200</v>
      </c>
      <c r="M20" s="22"/>
      <c r="N20" s="22"/>
      <c r="O20" s="22"/>
      <c r="P20" s="22"/>
      <c r="Q20" s="22"/>
      <c r="R20" s="79"/>
      <c r="S20" s="79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17"/>
      <c r="AM20" s="24"/>
    </row>
    <row r="21" spans="1:39" s="23" customFormat="1" ht="15">
      <c r="A21" s="241">
        <v>68</v>
      </c>
      <c r="B21" s="25">
        <v>42352</v>
      </c>
      <c r="C21" s="22" t="s">
        <v>150</v>
      </c>
      <c r="D21" s="24"/>
      <c r="E21" s="24">
        <v>18000</v>
      </c>
      <c r="F21" s="24"/>
      <c r="G21" s="75"/>
      <c r="H21" s="78"/>
      <c r="I21" s="22"/>
      <c r="J21" s="22"/>
      <c r="K21" s="22"/>
      <c r="L21" s="24">
        <f t="shared" si="0"/>
        <v>18000</v>
      </c>
      <c r="M21" s="22"/>
      <c r="N21" s="22"/>
      <c r="O21" s="22"/>
      <c r="P21" s="22"/>
      <c r="Q21" s="22"/>
      <c r="R21" s="79"/>
      <c r="S21" s="79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7"/>
      <c r="AM21" s="24"/>
    </row>
    <row r="22" spans="1:39" s="23" customFormat="1" ht="15">
      <c r="A22" s="241">
        <v>69</v>
      </c>
      <c r="B22" s="25">
        <v>42360</v>
      </c>
      <c r="C22" s="22" t="s">
        <v>151</v>
      </c>
      <c r="D22" s="24"/>
      <c r="E22" s="24">
        <v>11400</v>
      </c>
      <c r="F22" s="24"/>
      <c r="G22" s="75"/>
      <c r="H22" s="78"/>
      <c r="I22" s="22"/>
      <c r="J22" s="22"/>
      <c r="K22" s="22"/>
      <c r="L22" s="24">
        <f t="shared" si="0"/>
        <v>11400</v>
      </c>
      <c r="M22" s="22"/>
      <c r="N22" s="22"/>
      <c r="O22" s="22"/>
      <c r="P22" s="22"/>
      <c r="Q22" s="22"/>
      <c r="R22" s="79"/>
      <c r="S22" s="79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7"/>
      <c r="AM22" s="24"/>
    </row>
    <row r="23" spans="1:39" s="23" customFormat="1" ht="15">
      <c r="A23" s="241">
        <v>70</v>
      </c>
      <c r="B23" s="25">
        <v>42361</v>
      </c>
      <c r="C23" s="22" t="s">
        <v>152</v>
      </c>
      <c r="D23" s="24"/>
      <c r="E23" s="24">
        <v>10525</v>
      </c>
      <c r="F23" s="24"/>
      <c r="G23" s="75"/>
      <c r="H23" s="78"/>
      <c r="I23" s="22"/>
      <c r="J23" s="22"/>
      <c r="K23" s="22"/>
      <c r="L23" s="22"/>
      <c r="M23" s="22">
        <f>E23</f>
        <v>10525</v>
      </c>
      <c r="N23" s="22"/>
      <c r="O23" s="22"/>
      <c r="P23" s="22"/>
      <c r="Q23" s="22"/>
      <c r="R23" s="79"/>
      <c r="S23" s="79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7"/>
      <c r="AM23" s="24"/>
    </row>
    <row r="24" spans="1:39" s="23" customFormat="1" ht="15">
      <c r="A24" s="241">
        <v>71</v>
      </c>
      <c r="B24" s="25">
        <v>42366</v>
      </c>
      <c r="C24" s="22" t="s">
        <v>153</v>
      </c>
      <c r="D24" s="24"/>
      <c r="E24" s="24">
        <v>4000</v>
      </c>
      <c r="F24" s="24"/>
      <c r="G24" s="75"/>
      <c r="H24" s="80"/>
      <c r="I24" s="24"/>
      <c r="J24" s="24"/>
      <c r="K24" s="24"/>
      <c r="L24" s="24">
        <f>E24</f>
        <v>4000</v>
      </c>
      <c r="M24" s="24"/>
      <c r="N24" s="24"/>
      <c r="O24" s="24"/>
      <c r="P24" s="24"/>
      <c r="Q24" s="24"/>
      <c r="R24" s="75"/>
      <c r="S24" s="75"/>
      <c r="T24" s="24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17"/>
      <c r="AM24" s="24"/>
    </row>
    <row r="25" spans="1:39" s="23" customFormat="1" ht="15">
      <c r="A25" s="241">
        <v>72</v>
      </c>
      <c r="B25" s="25">
        <v>42340</v>
      </c>
      <c r="C25" s="22" t="s">
        <v>154</v>
      </c>
      <c r="D25" s="24"/>
      <c r="E25" s="24">
        <v>700</v>
      </c>
      <c r="F25" s="24"/>
      <c r="G25" s="75"/>
      <c r="H25" s="81"/>
      <c r="I25" s="22"/>
      <c r="J25" s="22"/>
      <c r="K25" s="22"/>
      <c r="L25" s="24">
        <f>E25</f>
        <v>700</v>
      </c>
      <c r="M25" s="22"/>
      <c r="N25" s="22"/>
      <c r="O25" s="22"/>
      <c r="P25" s="22"/>
      <c r="Q25" s="22"/>
      <c r="R25" s="79"/>
      <c r="S25" s="79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17"/>
      <c r="AM25" s="24"/>
    </row>
    <row r="26" spans="1:39" s="23" customFormat="1" ht="15">
      <c r="A26" s="241">
        <v>73</v>
      </c>
      <c r="B26" s="25">
        <v>42368</v>
      </c>
      <c r="C26" s="22" t="s">
        <v>155</v>
      </c>
      <c r="D26" s="24">
        <v>-11600</v>
      </c>
      <c r="E26" s="24"/>
      <c r="F26" s="24"/>
      <c r="G26" s="75"/>
      <c r="H26" s="81"/>
      <c r="I26" s="22"/>
      <c r="J26" s="22"/>
      <c r="K26" s="22"/>
      <c r="L26" s="22"/>
      <c r="M26" s="22"/>
      <c r="N26" s="22"/>
      <c r="O26" s="22"/>
      <c r="P26" s="22"/>
      <c r="Q26" s="22"/>
      <c r="R26" s="79"/>
      <c r="S26" s="79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>
        <f>-D26</f>
        <v>11600</v>
      </c>
      <c r="AI26" s="22"/>
      <c r="AJ26" s="22"/>
      <c r="AK26" s="22"/>
      <c r="AL26" s="17"/>
      <c r="AM26" s="24"/>
    </row>
    <row r="27" spans="1:39" s="23" customFormat="1" ht="15">
      <c r="A27" s="241">
        <v>74</v>
      </c>
      <c r="B27" s="25">
        <v>42368</v>
      </c>
      <c r="C27" s="22" t="s">
        <v>110</v>
      </c>
      <c r="D27" s="24">
        <v>-4000</v>
      </c>
      <c r="E27" s="24"/>
      <c r="F27" s="24"/>
      <c r="G27" s="75"/>
      <c r="H27" s="81"/>
      <c r="I27" s="22"/>
      <c r="J27" s="22"/>
      <c r="K27" s="22"/>
      <c r="L27" s="22"/>
      <c r="M27" s="22"/>
      <c r="N27" s="22"/>
      <c r="O27" s="22"/>
      <c r="P27" s="22"/>
      <c r="Q27" s="22"/>
      <c r="R27" s="79"/>
      <c r="S27" s="79"/>
      <c r="T27" s="22"/>
      <c r="U27" s="22"/>
      <c r="V27" s="22"/>
      <c r="W27" s="22"/>
      <c r="X27" s="22"/>
      <c r="Y27" s="22"/>
      <c r="Z27" s="22"/>
      <c r="AA27" s="22">
        <f>-D27</f>
        <v>4000</v>
      </c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7"/>
      <c r="AM27" s="24"/>
    </row>
    <row r="28" spans="1:39" s="23" customFormat="1" ht="15">
      <c r="A28" s="241">
        <v>75</v>
      </c>
      <c r="B28" s="25">
        <v>42368</v>
      </c>
      <c r="C28" s="22" t="s">
        <v>110</v>
      </c>
      <c r="D28" s="24">
        <v>-5800</v>
      </c>
      <c r="E28" s="24"/>
      <c r="F28" s="24"/>
      <c r="G28" s="75"/>
      <c r="H28" s="81"/>
      <c r="I28" s="22"/>
      <c r="J28" s="22"/>
      <c r="K28" s="22"/>
      <c r="L28" s="22"/>
      <c r="M28" s="22"/>
      <c r="N28" s="22"/>
      <c r="O28" s="22"/>
      <c r="P28" s="22"/>
      <c r="Q28" s="22"/>
      <c r="R28" s="79"/>
      <c r="S28" s="79"/>
      <c r="T28" s="22"/>
      <c r="U28" s="22"/>
      <c r="V28" s="22"/>
      <c r="W28" s="22"/>
      <c r="X28" s="22"/>
      <c r="Y28" s="22"/>
      <c r="Z28" s="22"/>
      <c r="AA28" s="22">
        <f>-D28</f>
        <v>5800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7"/>
      <c r="AM28" s="24"/>
    </row>
    <row r="29" spans="1:39" s="23" customFormat="1" ht="15">
      <c r="A29" s="241">
        <v>76</v>
      </c>
      <c r="B29" s="25">
        <v>42368</v>
      </c>
      <c r="C29" s="22" t="s">
        <v>110</v>
      </c>
      <c r="D29" s="24">
        <v>-6336</v>
      </c>
      <c r="E29" s="24"/>
      <c r="F29" s="24"/>
      <c r="G29" s="75"/>
      <c r="H29" s="80"/>
      <c r="I29" s="22"/>
      <c r="J29" s="22"/>
      <c r="K29" s="22"/>
      <c r="L29" s="22"/>
      <c r="M29" s="22"/>
      <c r="N29" s="22"/>
      <c r="O29" s="22"/>
      <c r="P29" s="22"/>
      <c r="Q29" s="22"/>
      <c r="R29" s="79"/>
      <c r="S29" s="79"/>
      <c r="T29" s="22"/>
      <c r="U29" s="22"/>
      <c r="V29" s="22"/>
      <c r="W29" s="22"/>
      <c r="X29" s="22"/>
      <c r="Y29" s="22"/>
      <c r="Z29" s="22"/>
      <c r="AA29" s="22">
        <f>-D29</f>
        <v>6336</v>
      </c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17"/>
      <c r="AM29" s="24"/>
    </row>
    <row r="30" spans="1:39" s="23" customFormat="1" ht="15">
      <c r="A30" s="241">
        <v>77</v>
      </c>
      <c r="B30" s="25">
        <v>42369</v>
      </c>
      <c r="C30" s="22" t="s">
        <v>156</v>
      </c>
      <c r="D30" s="24"/>
      <c r="E30" s="24">
        <v>98</v>
      </c>
      <c r="F30" s="24"/>
      <c r="G30" s="75"/>
      <c r="H30" s="81"/>
      <c r="I30" s="22"/>
      <c r="J30" s="22"/>
      <c r="K30" s="22"/>
      <c r="L30" s="22"/>
      <c r="M30" s="22"/>
      <c r="N30" s="22"/>
      <c r="O30" s="22"/>
      <c r="P30" s="22"/>
      <c r="Q30" s="22"/>
      <c r="R30" s="79">
        <f>E30</f>
        <v>98</v>
      </c>
      <c r="S30" s="79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17"/>
      <c r="AM30" s="24"/>
    </row>
    <row r="31" spans="1:39" s="23" customFormat="1" ht="15">
      <c r="A31" s="241">
        <v>78</v>
      </c>
      <c r="B31" s="25">
        <v>42369</v>
      </c>
      <c r="C31" s="22" t="s">
        <v>156</v>
      </c>
      <c r="D31" s="24"/>
      <c r="E31" s="24"/>
      <c r="F31" s="24"/>
      <c r="G31" s="75">
        <v>3521</v>
      </c>
      <c r="H31" s="81"/>
      <c r="I31" s="22"/>
      <c r="J31" s="22"/>
      <c r="K31" s="22"/>
      <c r="L31" s="22"/>
      <c r="M31" s="22"/>
      <c r="N31" s="22"/>
      <c r="O31" s="22"/>
      <c r="P31" s="22"/>
      <c r="Q31" s="22"/>
      <c r="R31" s="79">
        <f>G31</f>
        <v>3521</v>
      </c>
      <c r="S31" s="79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7"/>
      <c r="AM31" s="24"/>
    </row>
    <row r="32" spans="1:39" s="23" customFormat="1" ht="15">
      <c r="A32" s="17">
        <v>79</v>
      </c>
      <c r="B32" s="25">
        <v>42369</v>
      </c>
      <c r="C32" s="22" t="s">
        <v>160</v>
      </c>
      <c r="D32" s="24"/>
      <c r="E32" s="24">
        <v>11400</v>
      </c>
      <c r="F32" s="24"/>
      <c r="G32" s="75"/>
      <c r="H32" s="81"/>
      <c r="I32" s="22"/>
      <c r="J32" s="22"/>
      <c r="K32" s="22"/>
      <c r="L32" s="24">
        <f>E32</f>
        <v>11400</v>
      </c>
      <c r="M32" s="22"/>
      <c r="N32" s="22"/>
      <c r="O32" s="22"/>
      <c r="P32" s="22"/>
      <c r="Q32" s="22"/>
      <c r="R32" s="79"/>
      <c r="S32" s="79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7"/>
      <c r="AM32" s="24"/>
    </row>
    <row r="33" spans="1:39" s="23" customFormat="1" ht="15">
      <c r="A33" s="17"/>
      <c r="B33" s="25"/>
      <c r="C33" s="22"/>
      <c r="D33" s="24"/>
      <c r="E33" s="24"/>
      <c r="F33" s="24"/>
      <c r="G33" s="82"/>
      <c r="H33" s="83"/>
      <c r="I33" s="24"/>
      <c r="J33" s="24"/>
      <c r="K33" s="24"/>
      <c r="L33" s="20"/>
      <c r="M33" s="24"/>
      <c r="N33" s="24"/>
      <c r="O33" s="24"/>
      <c r="P33" s="24"/>
      <c r="Q33" s="24"/>
      <c r="R33" s="75"/>
      <c r="S33" s="76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17"/>
      <c r="AM33" s="24"/>
    </row>
    <row r="34" spans="1:39" s="23" customFormat="1" ht="15">
      <c r="A34" s="17"/>
      <c r="B34" s="25"/>
      <c r="C34" s="28" t="s">
        <v>11</v>
      </c>
      <c r="D34" s="29">
        <f>SUM(D5:D33)</f>
        <v>-37153</v>
      </c>
      <c r="E34" s="29">
        <f>SUM(E5:E33)</f>
        <v>110123</v>
      </c>
      <c r="F34" s="205">
        <f>SUM(F5:F33)</f>
        <v>0</v>
      </c>
      <c r="G34" s="84">
        <f>SUM(G5:G33)</f>
        <v>3521</v>
      </c>
      <c r="H34" s="85"/>
      <c r="I34" s="29">
        <f aca="true" t="shared" si="1" ref="I34:R34">SUM(I5:I33)</f>
        <v>0</v>
      </c>
      <c r="J34" s="29">
        <f t="shared" si="1"/>
        <v>0</v>
      </c>
      <c r="K34" s="29">
        <f t="shared" si="1"/>
        <v>0</v>
      </c>
      <c r="L34" s="29">
        <f>SUM(L5:L33)</f>
        <v>99500</v>
      </c>
      <c r="M34" s="29">
        <f t="shared" si="1"/>
        <v>10525</v>
      </c>
      <c r="N34" s="29">
        <f t="shared" si="1"/>
        <v>0</v>
      </c>
      <c r="O34" s="29">
        <f t="shared" si="1"/>
        <v>0</v>
      </c>
      <c r="P34" s="29">
        <f t="shared" si="1"/>
        <v>0</v>
      </c>
      <c r="Q34" s="29">
        <f t="shared" si="1"/>
        <v>0</v>
      </c>
      <c r="R34" s="29">
        <f t="shared" si="1"/>
        <v>3619</v>
      </c>
      <c r="S34" s="52"/>
      <c r="T34" s="29">
        <f aca="true" t="shared" si="2" ref="T34:AK34">SUM(T5:T33)</f>
        <v>0</v>
      </c>
      <c r="U34" s="29">
        <f t="shared" si="2"/>
        <v>0</v>
      </c>
      <c r="V34" s="29">
        <f t="shared" si="2"/>
        <v>0</v>
      </c>
      <c r="W34" s="29">
        <f t="shared" si="2"/>
        <v>5400</v>
      </c>
      <c r="X34" s="29">
        <f t="shared" si="2"/>
        <v>0</v>
      </c>
      <c r="Y34" s="29">
        <f t="shared" si="2"/>
        <v>0</v>
      </c>
      <c r="Z34" s="29">
        <f t="shared" si="2"/>
        <v>0</v>
      </c>
      <c r="AA34" s="29">
        <f t="shared" si="2"/>
        <v>16136</v>
      </c>
      <c r="AB34" s="29">
        <f t="shared" si="2"/>
        <v>211</v>
      </c>
      <c r="AC34" s="29">
        <f t="shared" si="2"/>
        <v>377</v>
      </c>
      <c r="AD34" s="29">
        <f t="shared" si="2"/>
        <v>0</v>
      </c>
      <c r="AE34" s="29">
        <f t="shared" si="2"/>
        <v>0</v>
      </c>
      <c r="AF34" s="29">
        <f t="shared" si="2"/>
        <v>0</v>
      </c>
      <c r="AG34" s="29">
        <f t="shared" si="2"/>
        <v>0</v>
      </c>
      <c r="AH34" s="29">
        <f t="shared" si="2"/>
        <v>11600</v>
      </c>
      <c r="AI34" s="29">
        <f t="shared" si="2"/>
        <v>3429</v>
      </c>
      <c r="AJ34" s="29">
        <f t="shared" si="2"/>
        <v>0</v>
      </c>
      <c r="AK34" s="29">
        <f t="shared" si="2"/>
        <v>0</v>
      </c>
      <c r="AL34" s="17"/>
      <c r="AM34" s="24"/>
    </row>
    <row r="35" spans="1:38" s="23" customFormat="1" ht="15.75" thickBot="1">
      <c r="A35" s="17"/>
      <c r="B35" s="25"/>
      <c r="C35" s="28" t="s">
        <v>12</v>
      </c>
      <c r="D35" s="32">
        <f>E4+D34+E34</f>
        <v>113801.46</v>
      </c>
      <c r="E35" s="32"/>
      <c r="F35" s="32">
        <f>G4+F34+G34</f>
        <v>310037</v>
      </c>
      <c r="G35" s="32"/>
      <c r="H35" s="85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3"/>
      <c r="T35" s="29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17"/>
    </row>
    <row r="36" spans="1:38" s="23" customFormat="1" ht="15.75" thickBot="1">
      <c r="A36" s="17"/>
      <c r="B36" s="25"/>
      <c r="C36" s="48" t="s">
        <v>13</v>
      </c>
      <c r="D36" s="35">
        <f>D34+F34+T36</f>
        <v>0</v>
      </c>
      <c r="E36" s="35">
        <f>E34+G34-I36</f>
        <v>0</v>
      </c>
      <c r="F36" s="35"/>
      <c r="G36" s="86"/>
      <c r="H36" s="87"/>
      <c r="I36" s="308">
        <f>SUM(I34:R34)</f>
        <v>113644</v>
      </c>
      <c r="J36" s="308"/>
      <c r="K36" s="308"/>
      <c r="L36" s="308"/>
      <c r="M36" s="308"/>
      <c r="N36" s="308"/>
      <c r="O36" s="308"/>
      <c r="P36" s="308"/>
      <c r="Q36" s="308"/>
      <c r="R36" s="308"/>
      <c r="S36" s="88"/>
      <c r="T36" s="308">
        <f>SUM(T34:AK34)</f>
        <v>37153</v>
      </c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17"/>
    </row>
    <row r="37" spans="1:38" s="23" customFormat="1" ht="15.75" thickBot="1">
      <c r="A37" s="17"/>
      <c r="B37" s="25"/>
      <c r="C37" s="89" t="s">
        <v>14</v>
      </c>
      <c r="D37" s="90">
        <f>E4+D34+E34-D35</f>
        <v>0</v>
      </c>
      <c r="E37" s="91"/>
      <c r="F37" s="92">
        <f>G4+F34+G34-F35</f>
        <v>0</v>
      </c>
      <c r="G37" s="24"/>
      <c r="H37" s="17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17"/>
    </row>
    <row r="38" spans="1:38" s="23" customFormat="1" ht="15">
      <c r="A38" s="17"/>
      <c r="B38" s="25"/>
      <c r="C38" s="22" t="s">
        <v>97</v>
      </c>
      <c r="D38" s="24">
        <f>E32</f>
        <v>11400</v>
      </c>
      <c r="E38" s="24"/>
      <c r="F38" s="24"/>
      <c r="G38" s="24"/>
      <c r="H38" s="17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17"/>
    </row>
    <row r="39" spans="1:38" s="23" customFormat="1" ht="15">
      <c r="A39" s="17"/>
      <c r="B39" s="25"/>
      <c r="C39" s="251" t="s">
        <v>98</v>
      </c>
      <c r="D39" s="208">
        <f>D35-D38</f>
        <v>102401.46</v>
      </c>
      <c r="E39" s="24"/>
      <c r="F39" s="24"/>
      <c r="G39" s="24"/>
      <c r="H39" s="17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17"/>
    </row>
    <row r="40" spans="1:38" s="23" customFormat="1" ht="15">
      <c r="A40" s="17"/>
      <c r="B40" s="25"/>
      <c r="C40" s="22"/>
      <c r="D40" s="24"/>
      <c r="E40" s="24"/>
      <c r="F40" s="24"/>
      <c r="G40" s="24"/>
      <c r="H40" s="17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17"/>
    </row>
    <row r="41" spans="1:38" s="23" customFormat="1" ht="15">
      <c r="A41" s="17"/>
      <c r="B41" s="25"/>
      <c r="C41" s="22"/>
      <c r="D41" s="24"/>
      <c r="E41" s="24"/>
      <c r="F41" s="24"/>
      <c r="G41" s="24"/>
      <c r="H41" s="17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17"/>
    </row>
  </sheetData>
  <sheetProtection formatCells="0" formatColumns="0" formatRows="0"/>
  <mergeCells count="7">
    <mergeCell ref="I36:R36"/>
    <mergeCell ref="T36:AK36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PageLayoutView="0" workbookViewId="0" topLeftCell="A10">
      <selection activeCell="R35" activeCellId="3" sqref="F35 J35 N35 R35"/>
    </sheetView>
  </sheetViews>
  <sheetFormatPr defaultColWidth="11.28125" defaultRowHeight="15"/>
  <cols>
    <col min="1" max="1" width="12.421875" style="114" customWidth="1"/>
    <col min="2" max="2" width="23.00390625" style="135" bestFit="1" customWidth="1"/>
    <col min="3" max="3" width="11.00390625" style="135" customWidth="1"/>
    <col min="4" max="8" width="11.00390625" style="114" customWidth="1"/>
    <col min="9" max="9" width="11.00390625" style="135" customWidth="1"/>
    <col min="10" max="17" width="11.00390625" style="114" customWidth="1"/>
    <col min="18" max="19" width="11.8515625" style="114" bestFit="1" customWidth="1"/>
    <col min="20" max="20" width="16.7109375" style="114" customWidth="1"/>
    <col min="21" max="21" width="11.28125" style="22" customWidth="1"/>
    <col min="22" max="16384" width="11.28125" style="114" customWidth="1"/>
  </cols>
  <sheetData>
    <row r="1" spans="1:21" s="99" customFormat="1" ht="21.75" customHeight="1" thickBot="1">
      <c r="A1" s="93" t="s">
        <v>102</v>
      </c>
      <c r="B1" s="94"/>
      <c r="C1" s="94"/>
      <c r="D1" s="95"/>
      <c r="E1" s="95"/>
      <c r="F1" s="95"/>
      <c r="G1" s="95"/>
      <c r="H1" s="96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U1" s="98"/>
    </row>
    <row r="2" spans="1:21" s="99" customFormat="1" ht="21.75" customHeight="1" thickBot="1">
      <c r="A2" s="100"/>
      <c r="B2" s="100"/>
      <c r="C2" s="100"/>
      <c r="D2" s="98"/>
      <c r="E2" s="98"/>
      <c r="F2" s="98"/>
      <c r="G2" s="98"/>
      <c r="H2" s="98"/>
      <c r="I2" s="97"/>
      <c r="J2" s="98"/>
      <c r="K2" s="98"/>
      <c r="L2" s="98"/>
      <c r="M2" s="98"/>
      <c r="N2" s="98"/>
      <c r="O2" s="98"/>
      <c r="P2" s="98"/>
      <c r="Q2" s="98"/>
      <c r="R2" s="98"/>
      <c r="S2" s="98"/>
      <c r="T2" s="101" t="s">
        <v>35</v>
      </c>
      <c r="U2" s="98"/>
    </row>
    <row r="3" spans="1:20" ht="15.75">
      <c r="A3" s="102" t="s">
        <v>36</v>
      </c>
      <c r="B3" s="103"/>
      <c r="C3" s="104" t="s">
        <v>37</v>
      </c>
      <c r="D3" s="105" t="s">
        <v>15</v>
      </c>
      <c r="E3" s="106" t="s">
        <v>38</v>
      </c>
      <c r="F3" s="107" t="s">
        <v>39</v>
      </c>
      <c r="G3" s="105" t="s">
        <v>40</v>
      </c>
      <c r="H3" s="108" t="s">
        <v>20</v>
      </c>
      <c r="I3" s="106" t="s">
        <v>41</v>
      </c>
      <c r="J3" s="109" t="s">
        <v>42</v>
      </c>
      <c r="K3" s="110" t="s">
        <v>43</v>
      </c>
      <c r="L3" s="111" t="s">
        <v>44</v>
      </c>
      <c r="M3" s="111" t="s">
        <v>27</v>
      </c>
      <c r="N3" s="112" t="s">
        <v>45</v>
      </c>
      <c r="O3" s="111" t="s">
        <v>46</v>
      </c>
      <c r="P3" s="111" t="s">
        <v>30</v>
      </c>
      <c r="Q3" s="111" t="s">
        <v>32</v>
      </c>
      <c r="R3" s="113" t="s">
        <v>47</v>
      </c>
      <c r="S3" s="104" t="s">
        <v>48</v>
      </c>
      <c r="T3" s="238">
        <v>2015</v>
      </c>
    </row>
    <row r="4" spans="1:23" ht="12.75">
      <c r="A4" s="219">
        <v>3100</v>
      </c>
      <c r="B4" s="115" t="s">
        <v>54</v>
      </c>
      <c r="C4" s="136">
        <f>Januar!$I$10</f>
        <v>0</v>
      </c>
      <c r="D4" s="136">
        <f>Februar!$I$12</f>
        <v>0</v>
      </c>
      <c r="E4" s="136">
        <f>Mars!$I$11</f>
        <v>0</v>
      </c>
      <c r="F4" s="137">
        <f aca="true" t="shared" si="0" ref="F4:F14">SUM(C4:E4)</f>
        <v>0</v>
      </c>
      <c r="G4" s="136">
        <f>April!$I$17</f>
        <v>0</v>
      </c>
      <c r="H4" s="136">
        <f>Mai!$I$11</f>
        <v>0</v>
      </c>
      <c r="I4" s="136">
        <f>Juni!$I$8</f>
        <v>0</v>
      </c>
      <c r="J4" s="137">
        <f aca="true" t="shared" si="1" ref="J4:J14">SUM(G4:I4)</f>
        <v>0</v>
      </c>
      <c r="K4" s="136">
        <f>Juli!$I$7</f>
        <v>0</v>
      </c>
      <c r="L4" s="136">
        <f>Aug!$I$7</f>
        <v>0</v>
      </c>
      <c r="M4" s="136">
        <f>Sept!$I$33</f>
        <v>0</v>
      </c>
      <c r="N4" s="137">
        <f aca="true" t="shared" si="2" ref="N4:N14">SUM(K4:M4)</f>
        <v>0</v>
      </c>
      <c r="O4" s="136">
        <f>Okt!$I$33</f>
        <v>0</v>
      </c>
      <c r="P4" s="136">
        <f>Nov!$I$33</f>
        <v>0</v>
      </c>
      <c r="Q4" s="136">
        <f>Des!$I$34</f>
        <v>0</v>
      </c>
      <c r="R4" s="137">
        <f aca="true" t="shared" si="3" ref="R4:R14">SUM(O4:Q4)</f>
        <v>0</v>
      </c>
      <c r="S4" s="138">
        <f aca="true" t="shared" si="4" ref="S4:S13">+F4+J4+N4+R4</f>
        <v>0</v>
      </c>
      <c r="T4" s="116">
        <v>0</v>
      </c>
      <c r="W4" s="117"/>
    </row>
    <row r="5" spans="1:23" ht="12.75">
      <c r="A5" s="220">
        <v>3200</v>
      </c>
      <c r="B5" s="118" t="s">
        <v>55</v>
      </c>
      <c r="C5" s="139">
        <f>Januar!$J$10</f>
        <v>0</v>
      </c>
      <c r="D5" s="139">
        <f>Februar!$J$12</f>
        <v>0</v>
      </c>
      <c r="E5" s="139">
        <f>Mars!$J$11</f>
        <v>0</v>
      </c>
      <c r="F5" s="140">
        <f t="shared" si="0"/>
        <v>0</v>
      </c>
      <c r="G5" s="139">
        <f>April!$J$17</f>
        <v>0</v>
      </c>
      <c r="H5" s="139">
        <f>Mai!$J$11</f>
        <v>0</v>
      </c>
      <c r="I5" s="139">
        <f>Juni!$J$8</f>
        <v>0</v>
      </c>
      <c r="J5" s="140">
        <f t="shared" si="1"/>
        <v>0</v>
      </c>
      <c r="K5" s="139">
        <f>Juli!$J$7</f>
        <v>0</v>
      </c>
      <c r="L5" s="139">
        <f>Aug!$J$7</f>
        <v>0</v>
      </c>
      <c r="M5" s="139">
        <f>Sept!$J$33</f>
        <v>0</v>
      </c>
      <c r="N5" s="140">
        <f t="shared" si="2"/>
        <v>0</v>
      </c>
      <c r="O5" s="139">
        <f>Okt!$J$33</f>
        <v>0</v>
      </c>
      <c r="P5" s="139">
        <f>Nov!$J$33</f>
        <v>0</v>
      </c>
      <c r="Q5" s="139">
        <f>Des!$J$34</f>
        <v>0</v>
      </c>
      <c r="R5" s="140">
        <f t="shared" si="3"/>
        <v>0</v>
      </c>
      <c r="S5" s="138">
        <f t="shared" si="4"/>
        <v>0</v>
      </c>
      <c r="T5" s="116">
        <v>0</v>
      </c>
      <c r="W5" s="117"/>
    </row>
    <row r="6" spans="1:23" s="119" customFormat="1" ht="12.75">
      <c r="A6" s="220">
        <v>3210</v>
      </c>
      <c r="B6" s="118" t="s">
        <v>56</v>
      </c>
      <c r="C6" s="139">
        <f>Januar!$K$10</f>
        <v>0</v>
      </c>
      <c r="D6" s="139">
        <f>Februar!$K$12</f>
        <v>0</v>
      </c>
      <c r="E6" s="139">
        <f>Mars!$K$11</f>
        <v>0</v>
      </c>
      <c r="F6" s="140">
        <f t="shared" si="0"/>
        <v>0</v>
      </c>
      <c r="G6" s="139">
        <f>April!$K$17</f>
        <v>0</v>
      </c>
      <c r="H6" s="139">
        <f>Mai!$K$11</f>
        <v>0</v>
      </c>
      <c r="I6" s="139">
        <f>Juni!$K$8</f>
        <v>0</v>
      </c>
      <c r="J6" s="140">
        <f t="shared" si="1"/>
        <v>0</v>
      </c>
      <c r="K6" s="139">
        <f>Juli!$K$7</f>
        <v>0</v>
      </c>
      <c r="L6" s="139">
        <f>Aug!$K$7</f>
        <v>0</v>
      </c>
      <c r="M6" s="139">
        <f>Sept!$K$33</f>
        <v>0</v>
      </c>
      <c r="N6" s="140">
        <f t="shared" si="2"/>
        <v>0</v>
      </c>
      <c r="O6" s="139">
        <f>Okt!$K$33</f>
        <v>0</v>
      </c>
      <c r="P6" s="139">
        <f>Nov!$K$33</f>
        <v>0</v>
      </c>
      <c r="Q6" s="139">
        <f>Des!$K$34</f>
        <v>0</v>
      </c>
      <c r="R6" s="140">
        <f t="shared" si="3"/>
        <v>0</v>
      </c>
      <c r="S6" s="138">
        <f t="shared" si="4"/>
        <v>0</v>
      </c>
      <c r="T6" s="116">
        <v>0</v>
      </c>
      <c r="U6" s="22"/>
      <c r="W6" s="117"/>
    </row>
    <row r="7" spans="1:23" s="119" customFormat="1" ht="12.75">
      <c r="A7" s="220">
        <v>3220</v>
      </c>
      <c r="B7" s="118" t="s">
        <v>57</v>
      </c>
      <c r="C7" s="141">
        <f>Januar!$L$10</f>
        <v>0</v>
      </c>
      <c r="D7" s="141">
        <f>Februar!$L$12</f>
        <v>0</v>
      </c>
      <c r="E7" s="141">
        <f>Mars!$L$11</f>
        <v>0</v>
      </c>
      <c r="F7" s="140">
        <f t="shared" si="0"/>
        <v>0</v>
      </c>
      <c r="G7" s="141">
        <f>April!$L$17</f>
        <v>0</v>
      </c>
      <c r="H7" s="141">
        <f>Mai!$L$11</f>
        <v>0</v>
      </c>
      <c r="I7" s="141">
        <f>Juni!$L$8</f>
        <v>0</v>
      </c>
      <c r="J7" s="140">
        <f t="shared" si="1"/>
        <v>0</v>
      </c>
      <c r="K7" s="141">
        <f>Juli!$L$7</f>
        <v>0</v>
      </c>
      <c r="L7" s="141">
        <f>Aug!$L$7</f>
        <v>0</v>
      </c>
      <c r="M7" s="141">
        <f>Sept!$L$33</f>
        <v>0</v>
      </c>
      <c r="N7" s="140">
        <f t="shared" si="2"/>
        <v>0</v>
      </c>
      <c r="O7" s="141">
        <f>Okt!E6</f>
        <v>2400</v>
      </c>
      <c r="P7" s="141">
        <f>Nov!$L$33</f>
        <v>0</v>
      </c>
      <c r="Q7" s="139">
        <f>Des!$L$34</f>
        <v>99500</v>
      </c>
      <c r="R7" s="140">
        <f t="shared" si="3"/>
        <v>101900</v>
      </c>
      <c r="S7" s="138">
        <f t="shared" si="4"/>
        <v>101900</v>
      </c>
      <c r="T7" s="116">
        <v>120000</v>
      </c>
      <c r="U7" s="22"/>
      <c r="W7" s="117"/>
    </row>
    <row r="8" spans="1:23" ht="12.75">
      <c r="A8" s="220">
        <v>3230</v>
      </c>
      <c r="B8" s="118" t="s">
        <v>58</v>
      </c>
      <c r="C8" s="139">
        <f>Januar!$M$10</f>
        <v>0</v>
      </c>
      <c r="D8" s="139">
        <f>Februar!$M$12</f>
        <v>0</v>
      </c>
      <c r="E8" s="139">
        <f>Mars!$M$11</f>
        <v>17400</v>
      </c>
      <c r="F8" s="140">
        <f t="shared" si="0"/>
        <v>17400</v>
      </c>
      <c r="G8" s="139">
        <f>April!$M$17</f>
        <v>15562</v>
      </c>
      <c r="H8" s="141">
        <f>Mai!$M$11</f>
        <v>824.88</v>
      </c>
      <c r="I8" s="139">
        <f>Juni!$M$8</f>
        <v>0</v>
      </c>
      <c r="J8" s="140">
        <f t="shared" si="1"/>
        <v>16386.88</v>
      </c>
      <c r="K8" s="139">
        <f>Juli!$M$7</f>
        <v>0</v>
      </c>
      <c r="L8" s="139">
        <f>Aug!$M$7</f>
        <v>0</v>
      </c>
      <c r="M8" s="141">
        <f>Sept!$M$33</f>
        <v>2006.7</v>
      </c>
      <c r="N8" s="140">
        <f t="shared" si="2"/>
        <v>2006.7</v>
      </c>
      <c r="O8" s="139">
        <f>Okt!$M$33</f>
        <v>0</v>
      </c>
      <c r="P8" s="139">
        <f>Nov!$M$33</f>
        <v>0</v>
      </c>
      <c r="Q8" s="139">
        <f>Des!$M$34</f>
        <v>10525</v>
      </c>
      <c r="R8" s="140">
        <f t="shared" si="3"/>
        <v>10525</v>
      </c>
      <c r="S8" s="138">
        <f t="shared" si="4"/>
        <v>46318.58</v>
      </c>
      <c r="T8" s="116">
        <v>30000</v>
      </c>
      <c r="W8" s="117"/>
    </row>
    <row r="9" spans="1:23" ht="12.75">
      <c r="A9" s="220">
        <v>3240</v>
      </c>
      <c r="B9" s="118" t="s">
        <v>59</v>
      </c>
      <c r="C9" s="139">
        <f>Januar!$N$10</f>
        <v>0</v>
      </c>
      <c r="D9" s="139">
        <f>Februar!$N$12</f>
        <v>0</v>
      </c>
      <c r="E9" s="139">
        <f>Mars!$N$11</f>
        <v>0</v>
      </c>
      <c r="F9" s="140">
        <f t="shared" si="0"/>
        <v>0</v>
      </c>
      <c r="G9" s="139">
        <f>April!$N$17</f>
        <v>0</v>
      </c>
      <c r="H9" s="139">
        <f>Mai!$N$11</f>
        <v>0</v>
      </c>
      <c r="I9" s="139">
        <f>Juni!$N$8</f>
        <v>0</v>
      </c>
      <c r="J9" s="140">
        <f t="shared" si="1"/>
        <v>0</v>
      </c>
      <c r="K9" s="139">
        <f>Juli!$N$7</f>
        <v>0</v>
      </c>
      <c r="L9" s="139">
        <f>Aug!$N$7</f>
        <v>0</v>
      </c>
      <c r="M9" s="139">
        <f>Sept!$N$33</f>
        <v>0</v>
      </c>
      <c r="N9" s="140">
        <f t="shared" si="2"/>
        <v>0</v>
      </c>
      <c r="O9" s="139">
        <f>Okt!$N$33</f>
        <v>0</v>
      </c>
      <c r="P9" s="139">
        <f>Nov!$N$33</f>
        <v>0</v>
      </c>
      <c r="Q9" s="139">
        <f>Des!$N$34</f>
        <v>0</v>
      </c>
      <c r="R9" s="140">
        <f t="shared" si="3"/>
        <v>0</v>
      </c>
      <c r="S9" s="138">
        <f t="shared" si="4"/>
        <v>0</v>
      </c>
      <c r="T9" s="116">
        <v>0</v>
      </c>
      <c r="W9" s="117"/>
    </row>
    <row r="10" spans="1:23" ht="12.75">
      <c r="A10" s="220">
        <v>3241</v>
      </c>
      <c r="B10" s="118" t="s">
        <v>60</v>
      </c>
      <c r="C10" s="139">
        <f>Januar!$O$10</f>
        <v>0</v>
      </c>
      <c r="D10" s="139">
        <f>Februar!$O$12</f>
        <v>0</v>
      </c>
      <c r="E10" s="139">
        <f>Mars!$O$11</f>
        <v>0</v>
      </c>
      <c r="F10" s="140">
        <f t="shared" si="0"/>
        <v>0</v>
      </c>
      <c r="G10" s="139">
        <f>April!$O$17</f>
        <v>0</v>
      </c>
      <c r="H10" s="139">
        <f>Mai!$O$11</f>
        <v>0</v>
      </c>
      <c r="I10" s="139">
        <f>Juni!$O$8</f>
        <v>0</v>
      </c>
      <c r="J10" s="140">
        <f t="shared" si="1"/>
        <v>0</v>
      </c>
      <c r="K10" s="139">
        <f>Juli!$O$7</f>
        <v>0</v>
      </c>
      <c r="L10" s="139">
        <f>Aug!$O$7</f>
        <v>0</v>
      </c>
      <c r="M10" s="139">
        <f>Sept!$O$33</f>
        <v>0</v>
      </c>
      <c r="N10" s="140">
        <f t="shared" si="2"/>
        <v>0</v>
      </c>
      <c r="O10" s="139">
        <f>Okt!$O$33</f>
        <v>0</v>
      </c>
      <c r="P10" s="139">
        <f>Nov!$O$33</f>
        <v>0</v>
      </c>
      <c r="Q10" s="139">
        <f>Des!$O$34</f>
        <v>0</v>
      </c>
      <c r="R10" s="140">
        <f t="shared" si="3"/>
        <v>0</v>
      </c>
      <c r="S10" s="138">
        <f t="shared" si="4"/>
        <v>0</v>
      </c>
      <c r="T10" s="116">
        <v>18000</v>
      </c>
      <c r="W10" s="117"/>
    </row>
    <row r="11" spans="1:23" s="23" customFormat="1" ht="15">
      <c r="A11" s="220">
        <v>3260</v>
      </c>
      <c r="B11" s="118" t="s">
        <v>61</v>
      </c>
      <c r="C11" s="139">
        <f>Januar!$P$10</f>
        <v>0</v>
      </c>
      <c r="D11" s="139">
        <f>Februar!$P$12</f>
        <v>0</v>
      </c>
      <c r="E11" s="139">
        <f>Mars!$P$11</f>
        <v>53640</v>
      </c>
      <c r="F11" s="140">
        <f t="shared" si="0"/>
        <v>53640</v>
      </c>
      <c r="G11" s="139">
        <f>April!$P$17</f>
        <v>0</v>
      </c>
      <c r="H11" s="139">
        <f>Mai!$P$11</f>
        <v>0</v>
      </c>
      <c r="I11" s="139">
        <f>Juni!$P$8</f>
        <v>0</v>
      </c>
      <c r="J11" s="140">
        <f t="shared" si="1"/>
        <v>0</v>
      </c>
      <c r="K11" s="139">
        <f>Juli!$P$7</f>
        <v>0</v>
      </c>
      <c r="L11" s="139">
        <f>Aug!$P$7</f>
        <v>0</v>
      </c>
      <c r="M11" s="139">
        <f>Sept!$P$33</f>
        <v>0</v>
      </c>
      <c r="N11" s="140">
        <f t="shared" si="2"/>
        <v>0</v>
      </c>
      <c r="O11" s="139">
        <f>Okt!$P$33</f>
        <v>0</v>
      </c>
      <c r="P11" s="139">
        <f>Nov!$P$33</f>
        <v>0</v>
      </c>
      <c r="Q11" s="139">
        <f>Des!$P$34</f>
        <v>0</v>
      </c>
      <c r="R11" s="140">
        <f t="shared" si="3"/>
        <v>0</v>
      </c>
      <c r="S11" s="138">
        <f t="shared" si="4"/>
        <v>53640</v>
      </c>
      <c r="T11" s="116">
        <v>60000</v>
      </c>
      <c r="U11" s="22"/>
      <c r="V11" s="114"/>
      <c r="W11" s="117"/>
    </row>
    <row r="12" spans="1:23" s="23" customFormat="1" ht="15">
      <c r="A12" s="220">
        <v>3270</v>
      </c>
      <c r="B12" s="118"/>
      <c r="C12" s="139">
        <f>Januar!$Q$10</f>
        <v>0</v>
      </c>
      <c r="D12" s="139">
        <f>Februar!$Q$12</f>
        <v>0</v>
      </c>
      <c r="E12" s="139">
        <f>Mars!$Q$11</f>
        <v>0</v>
      </c>
      <c r="F12" s="140">
        <f t="shared" si="0"/>
        <v>0</v>
      </c>
      <c r="G12" s="139">
        <f>April!$Q$17</f>
        <v>0</v>
      </c>
      <c r="H12" s="139">
        <f>Mai!$Q$11</f>
        <v>0</v>
      </c>
      <c r="I12" s="139">
        <f>Juni!$Q$8</f>
        <v>0</v>
      </c>
      <c r="J12" s="140">
        <f t="shared" si="1"/>
        <v>0</v>
      </c>
      <c r="K12" s="139">
        <f>Juli!$Q$7</f>
        <v>0</v>
      </c>
      <c r="L12" s="139">
        <f>Aug!$Q$7</f>
        <v>0</v>
      </c>
      <c r="M12" s="139">
        <f>Sept!$Q$33</f>
        <v>0</v>
      </c>
      <c r="N12" s="140">
        <f t="shared" si="2"/>
        <v>0</v>
      </c>
      <c r="O12" s="139">
        <f>Okt!$Q$33</f>
        <v>0</v>
      </c>
      <c r="P12" s="139">
        <f>Nov!$Q$33</f>
        <v>0</v>
      </c>
      <c r="Q12" s="139">
        <f>Des!$Q$34</f>
        <v>0</v>
      </c>
      <c r="R12" s="140">
        <f t="shared" si="3"/>
        <v>0</v>
      </c>
      <c r="S12" s="138">
        <f t="shared" si="4"/>
        <v>0</v>
      </c>
      <c r="T12" s="116">
        <v>0</v>
      </c>
      <c r="U12" s="22"/>
      <c r="V12" s="114"/>
      <c r="W12" s="117"/>
    </row>
    <row r="13" spans="1:23" s="119" customFormat="1" ht="12.75">
      <c r="A13" s="220">
        <v>8051</v>
      </c>
      <c r="B13" s="118" t="s">
        <v>34</v>
      </c>
      <c r="C13" s="139">
        <f>Januar!$R$10</f>
        <v>0</v>
      </c>
      <c r="D13" s="139">
        <f>Februar!$R$12</f>
        <v>0</v>
      </c>
      <c r="E13" s="139">
        <f>Mars!$R$11</f>
        <v>0</v>
      </c>
      <c r="F13" s="140">
        <f t="shared" si="0"/>
        <v>0</v>
      </c>
      <c r="G13" s="139">
        <f>April!$R$17</f>
        <v>0</v>
      </c>
      <c r="H13" s="139">
        <f>Mai!$R$11</f>
        <v>0</v>
      </c>
      <c r="I13" s="139">
        <f>Juni!$R$8</f>
        <v>0</v>
      </c>
      <c r="J13" s="140">
        <f t="shared" si="1"/>
        <v>0</v>
      </c>
      <c r="K13" s="139">
        <f>Juli!$R$7</f>
        <v>0</v>
      </c>
      <c r="L13" s="139">
        <f>Aug!$R$7</f>
        <v>0</v>
      </c>
      <c r="M13" s="139">
        <f>Sept!$R$33</f>
        <v>0</v>
      </c>
      <c r="N13" s="140">
        <f t="shared" si="2"/>
        <v>0</v>
      </c>
      <c r="O13" s="139">
        <f>Okt!$R$33</f>
        <v>0</v>
      </c>
      <c r="P13" s="139">
        <f>Nov!$R$33</f>
        <v>0</v>
      </c>
      <c r="Q13" s="139">
        <f>Des!$R$34</f>
        <v>3619</v>
      </c>
      <c r="R13" s="140">
        <f t="shared" si="3"/>
        <v>3619</v>
      </c>
      <c r="S13" s="138">
        <f t="shared" si="4"/>
        <v>3619</v>
      </c>
      <c r="T13" s="116">
        <v>4800</v>
      </c>
      <c r="U13" s="22"/>
      <c r="W13" s="117"/>
    </row>
    <row r="14" spans="1:23" s="23" customFormat="1" ht="15">
      <c r="A14" s="221" t="s">
        <v>49</v>
      </c>
      <c r="B14" s="118"/>
      <c r="C14" s="142">
        <f>SUM(C4:C13)</f>
        <v>0</v>
      </c>
      <c r="D14" s="142">
        <f>SUM(D4:D13)</f>
        <v>0</v>
      </c>
      <c r="E14" s="142">
        <f>SUM(E4:E13)</f>
        <v>71040</v>
      </c>
      <c r="F14" s="143">
        <f t="shared" si="0"/>
        <v>71040</v>
      </c>
      <c r="G14" s="142">
        <f>SUM(G4:G13)</f>
        <v>15562</v>
      </c>
      <c r="H14" s="142">
        <f>SUM(H4:H13)</f>
        <v>824.88</v>
      </c>
      <c r="I14" s="142">
        <f>SUM(I4:I13)</f>
        <v>0</v>
      </c>
      <c r="J14" s="143">
        <f t="shared" si="1"/>
        <v>16386.88</v>
      </c>
      <c r="K14" s="142">
        <f>SUM(K4:K13)</f>
        <v>0</v>
      </c>
      <c r="L14" s="142">
        <f>SUM(L4:L13)</f>
        <v>0</v>
      </c>
      <c r="M14" s="142">
        <f>SUM(M4:M13)</f>
        <v>2006.7</v>
      </c>
      <c r="N14" s="143">
        <f t="shared" si="2"/>
        <v>2006.7</v>
      </c>
      <c r="O14" s="142">
        <f>SUM(O4:O13)</f>
        <v>2400</v>
      </c>
      <c r="P14" s="142">
        <f>SUM(P4:P13)</f>
        <v>0</v>
      </c>
      <c r="Q14" s="142">
        <f>SUM(Q4:Q13)</f>
        <v>113644</v>
      </c>
      <c r="R14" s="143">
        <f t="shared" si="3"/>
        <v>116044</v>
      </c>
      <c r="S14" s="144">
        <f>+F14+J14+N14+R14</f>
        <v>205477.58000000002</v>
      </c>
      <c r="T14" s="121">
        <f>SUM(T4:T13)</f>
        <v>232800</v>
      </c>
      <c r="U14" s="122"/>
      <c r="V14" s="114"/>
      <c r="W14" s="114"/>
    </row>
    <row r="15" spans="1:23" s="23" customFormat="1" ht="15.75" thickBot="1">
      <c r="A15" s="221"/>
      <c r="B15" s="22"/>
      <c r="C15" s="145"/>
      <c r="D15" s="145"/>
      <c r="E15" s="146"/>
      <c r="F15" s="147"/>
      <c r="G15" s="148"/>
      <c r="H15" s="148"/>
      <c r="I15" s="149"/>
      <c r="J15" s="150"/>
      <c r="K15" s="151"/>
      <c r="L15" s="151"/>
      <c r="M15" s="151"/>
      <c r="N15" s="152"/>
      <c r="O15" s="151"/>
      <c r="P15" s="151"/>
      <c r="Q15" s="151"/>
      <c r="R15" s="153"/>
      <c r="S15" s="154"/>
      <c r="T15" s="123"/>
      <c r="U15" s="22"/>
      <c r="V15" s="114"/>
      <c r="W15" s="114"/>
    </row>
    <row r="16" spans="1:23" s="23" customFormat="1" ht="15.75">
      <c r="A16" s="222" t="s">
        <v>50</v>
      </c>
      <c r="B16" s="124"/>
      <c r="C16" s="155"/>
      <c r="D16" s="156"/>
      <c r="E16" s="157"/>
      <c r="F16" s="158"/>
      <c r="G16" s="159"/>
      <c r="H16" s="156"/>
      <c r="I16" s="160"/>
      <c r="J16" s="161"/>
      <c r="K16" s="162"/>
      <c r="L16" s="162"/>
      <c r="M16" s="162"/>
      <c r="N16" s="163"/>
      <c r="O16" s="162"/>
      <c r="P16" s="162"/>
      <c r="Q16" s="162"/>
      <c r="R16" s="164"/>
      <c r="S16" s="165"/>
      <c r="T16" s="125"/>
      <c r="U16" s="22"/>
      <c r="V16" s="114"/>
      <c r="W16" s="114"/>
    </row>
    <row r="17" spans="1:23" s="119" customFormat="1" ht="12.75">
      <c r="A17" s="223">
        <v>4200</v>
      </c>
      <c r="B17" s="126" t="s">
        <v>62</v>
      </c>
      <c r="C17" s="166">
        <f>Januar!$T$10</f>
        <v>0</v>
      </c>
      <c r="D17" s="166">
        <f>Februar!$T$12</f>
        <v>0</v>
      </c>
      <c r="E17" s="166">
        <f>Mars!$T$11</f>
        <v>0</v>
      </c>
      <c r="F17" s="167">
        <f aca="true" t="shared" si="5" ref="F17:F35">SUM(C17:E17)</f>
        <v>0</v>
      </c>
      <c r="G17" s="166">
        <f>April!$T$17</f>
        <v>0</v>
      </c>
      <c r="H17" s="166">
        <f>Mai!$T$11</f>
        <v>0</v>
      </c>
      <c r="I17" s="166">
        <f>Juni!$T$8</f>
        <v>0</v>
      </c>
      <c r="J17" s="167">
        <f aca="true" t="shared" si="6" ref="J17:J35">SUM(G17:I17)</f>
        <v>0</v>
      </c>
      <c r="K17" s="166">
        <f>Juli!$T$7</f>
        <v>0</v>
      </c>
      <c r="L17" s="166">
        <f>Aug!$T$7</f>
        <v>0</v>
      </c>
      <c r="M17" s="166">
        <f>Sept!$T$33</f>
        <v>0</v>
      </c>
      <c r="N17" s="167">
        <f aca="true" t="shared" si="7" ref="N17:N35">SUM(K17:M17)</f>
        <v>0</v>
      </c>
      <c r="O17" s="166">
        <f>Okt!$T$33</f>
        <v>0</v>
      </c>
      <c r="P17" s="166">
        <f>Nov!$T$33</f>
        <v>0</v>
      </c>
      <c r="Q17" s="166">
        <f>Des!$T$34</f>
        <v>0</v>
      </c>
      <c r="R17" s="137">
        <f aca="true" t="shared" si="8" ref="R17:R35">SUM(O17:Q17)</f>
        <v>0</v>
      </c>
      <c r="S17" s="138">
        <f aca="true" t="shared" si="9" ref="S17:S34">+F17+J17+N17+R17</f>
        <v>0</v>
      </c>
      <c r="T17" s="116">
        <v>0</v>
      </c>
      <c r="U17" s="22"/>
      <c r="W17" s="117"/>
    </row>
    <row r="18" spans="1:23" s="23" customFormat="1" ht="15">
      <c r="A18" s="224">
        <v>6220</v>
      </c>
      <c r="B18" s="127" t="s">
        <v>63</v>
      </c>
      <c r="C18" s="139">
        <f>Januar!$U$10</f>
        <v>1000</v>
      </c>
      <c r="D18" s="139">
        <f>Februar!$U$12</f>
        <v>3000</v>
      </c>
      <c r="E18" s="139">
        <f>Mars!$U$11</f>
        <v>0</v>
      </c>
      <c r="F18" s="167">
        <f t="shared" si="5"/>
        <v>4000</v>
      </c>
      <c r="G18" s="166">
        <f>April!$U$17</f>
        <v>0</v>
      </c>
      <c r="H18" s="139">
        <f>Mai!$U$11</f>
        <v>0</v>
      </c>
      <c r="I18" s="139">
        <f>Juni!$U$8</f>
        <v>0</v>
      </c>
      <c r="J18" s="167">
        <f t="shared" si="6"/>
        <v>0</v>
      </c>
      <c r="K18" s="139">
        <f>Juli!$U$7</f>
        <v>0</v>
      </c>
      <c r="L18" s="139">
        <f>Aug!$U$7</f>
        <v>0</v>
      </c>
      <c r="M18" s="139">
        <f>Sept!$U$33</f>
        <v>0</v>
      </c>
      <c r="N18" s="167">
        <f t="shared" si="7"/>
        <v>0</v>
      </c>
      <c r="O18" s="139">
        <f>Okt!$U$33</f>
        <v>0</v>
      </c>
      <c r="P18" s="166">
        <f>Nov!$U$33</f>
        <v>4120</v>
      </c>
      <c r="Q18" s="139">
        <f>Des!$U$34</f>
        <v>0</v>
      </c>
      <c r="R18" s="137">
        <f t="shared" si="8"/>
        <v>4120</v>
      </c>
      <c r="S18" s="138">
        <f t="shared" si="9"/>
        <v>8120</v>
      </c>
      <c r="T18" s="128">
        <v>15000</v>
      </c>
      <c r="U18" s="22"/>
      <c r="V18" s="114"/>
      <c r="W18" s="117"/>
    </row>
    <row r="19" spans="1:23" s="23" customFormat="1" ht="15">
      <c r="A19" s="224">
        <v>6230</v>
      </c>
      <c r="B19" s="127" t="s">
        <v>64</v>
      </c>
      <c r="C19" s="139">
        <f>Januar!$V$10</f>
        <v>3112</v>
      </c>
      <c r="D19" s="139">
        <f>Februar!$V$12</f>
        <v>0</v>
      </c>
      <c r="E19" s="139">
        <f>Mars!$V$11</f>
        <v>0</v>
      </c>
      <c r="F19" s="167">
        <f t="shared" si="5"/>
        <v>3112</v>
      </c>
      <c r="G19" s="139">
        <f>April!$V$17</f>
        <v>0</v>
      </c>
      <c r="H19" s="139">
        <f>Mai!$V$11</f>
        <v>0</v>
      </c>
      <c r="I19" s="139">
        <f>Juni!$V$8</f>
        <v>0</v>
      </c>
      <c r="J19" s="167">
        <f t="shared" si="6"/>
        <v>0</v>
      </c>
      <c r="K19" s="139">
        <f>Juli!$V$7</f>
        <v>0</v>
      </c>
      <c r="L19" s="139">
        <f>Aug!$V$7</f>
        <v>0</v>
      </c>
      <c r="M19" s="139">
        <f>Sept!$V$33</f>
        <v>0</v>
      </c>
      <c r="N19" s="167">
        <f t="shared" si="7"/>
        <v>0</v>
      </c>
      <c r="O19" s="139">
        <f>Okt!$V$33</f>
        <v>0</v>
      </c>
      <c r="P19" s="139">
        <f>Nov!$V$33</f>
        <v>0</v>
      </c>
      <c r="Q19" s="139">
        <f>Des!$V$34</f>
        <v>0</v>
      </c>
      <c r="R19" s="137">
        <f t="shared" si="8"/>
        <v>0</v>
      </c>
      <c r="S19" s="138">
        <f t="shared" si="9"/>
        <v>3112</v>
      </c>
      <c r="T19" s="128">
        <v>2000</v>
      </c>
      <c r="U19" s="22"/>
      <c r="V19" s="114"/>
      <c r="W19" s="117"/>
    </row>
    <row r="20" spans="1:23" s="119" customFormat="1" ht="12.75">
      <c r="A20" s="224">
        <v>6240</v>
      </c>
      <c r="B20" s="127" t="s">
        <v>65</v>
      </c>
      <c r="C20" s="139">
        <f>Januar!$W$10</f>
        <v>0</v>
      </c>
      <c r="D20" s="139">
        <f>Februar!$W$12</f>
        <v>1000</v>
      </c>
      <c r="E20" s="139">
        <f>Mars!$W$11</f>
        <v>0</v>
      </c>
      <c r="F20" s="167">
        <f t="shared" si="5"/>
        <v>1000</v>
      </c>
      <c r="G20" s="139">
        <f>April!$W$17</f>
        <v>198</v>
      </c>
      <c r="H20" s="139">
        <f>Mai!$W$11</f>
        <v>0</v>
      </c>
      <c r="I20" s="139">
        <f>Juni!$W$8</f>
        <v>0</v>
      </c>
      <c r="J20" s="167">
        <f t="shared" si="6"/>
        <v>198</v>
      </c>
      <c r="K20" s="139">
        <f>Juli!$W$7</f>
        <v>0</v>
      </c>
      <c r="L20" s="139">
        <f>Aug!$W$7</f>
        <v>0</v>
      </c>
      <c r="M20" s="139">
        <f>Sept!$W$33</f>
        <v>0</v>
      </c>
      <c r="N20" s="167">
        <f t="shared" si="7"/>
        <v>0</v>
      </c>
      <c r="O20" s="139">
        <f>Okt!$W$33</f>
        <v>0</v>
      </c>
      <c r="P20" s="139">
        <f>Nov!$W$33</f>
        <v>1369</v>
      </c>
      <c r="Q20" s="139">
        <f>Des!$W$34</f>
        <v>5400</v>
      </c>
      <c r="R20" s="137">
        <f t="shared" si="8"/>
        <v>6769</v>
      </c>
      <c r="S20" s="138">
        <f t="shared" si="9"/>
        <v>7967</v>
      </c>
      <c r="T20" s="128">
        <v>17000</v>
      </c>
      <c r="U20" s="22"/>
      <c r="W20" s="117"/>
    </row>
    <row r="21" spans="1:23" s="23" customFormat="1" ht="15">
      <c r="A21" s="224">
        <v>6250</v>
      </c>
      <c r="B21" s="127" t="s">
        <v>66</v>
      </c>
      <c r="C21" s="139">
        <f>Januar!$X$10</f>
        <v>0</v>
      </c>
      <c r="D21" s="139">
        <f>Februar!$X$12</f>
        <v>0</v>
      </c>
      <c r="E21" s="139">
        <f>Mars!$X$11</f>
        <v>0</v>
      </c>
      <c r="F21" s="167">
        <f t="shared" si="5"/>
        <v>0</v>
      </c>
      <c r="G21" s="139">
        <f>April!$X$17</f>
        <v>0</v>
      </c>
      <c r="H21" s="139">
        <f>Mai!$X$11</f>
        <v>0</v>
      </c>
      <c r="I21" s="139">
        <f>Juni!$X$8</f>
        <v>0</v>
      </c>
      <c r="J21" s="167">
        <f t="shared" si="6"/>
        <v>0</v>
      </c>
      <c r="K21" s="139">
        <f>Juli!$X$7</f>
        <v>0</v>
      </c>
      <c r="L21" s="139">
        <f>Aug!$X$7</f>
        <v>0</v>
      </c>
      <c r="M21" s="139">
        <f>Sept!$X$33</f>
        <v>0</v>
      </c>
      <c r="N21" s="167">
        <f t="shared" si="7"/>
        <v>0</v>
      </c>
      <c r="O21" s="139">
        <f>Okt!$X$33</f>
        <v>0</v>
      </c>
      <c r="P21" s="139">
        <f>Nov!$X$33</f>
        <v>0</v>
      </c>
      <c r="Q21" s="139">
        <f>Des!$X$34</f>
        <v>0</v>
      </c>
      <c r="R21" s="137">
        <f t="shared" si="8"/>
        <v>0</v>
      </c>
      <c r="S21" s="138">
        <f t="shared" si="9"/>
        <v>0</v>
      </c>
      <c r="T21" s="128">
        <v>5000</v>
      </c>
      <c r="U21" s="22"/>
      <c r="V21" s="114"/>
      <c r="W21" s="117"/>
    </row>
    <row r="22" spans="1:23" s="23" customFormat="1" ht="15">
      <c r="A22" s="224">
        <v>6280</v>
      </c>
      <c r="B22" s="127" t="s">
        <v>67</v>
      </c>
      <c r="C22" s="139">
        <f>Januar!$Y$10</f>
        <v>0</v>
      </c>
      <c r="D22" s="139">
        <f>Februar!$Y$12</f>
        <v>4000</v>
      </c>
      <c r="E22" s="139">
        <f>Mars!$Y$11</f>
        <v>0</v>
      </c>
      <c r="F22" s="167">
        <f t="shared" si="5"/>
        <v>4000</v>
      </c>
      <c r="G22" s="139">
        <f>April!$Y$17</f>
        <v>46600</v>
      </c>
      <c r="H22" s="139">
        <f>Mai!$Y$11</f>
        <v>3000</v>
      </c>
      <c r="I22" s="139">
        <f>Juni!$Y$8</f>
        <v>0</v>
      </c>
      <c r="J22" s="167">
        <f t="shared" si="6"/>
        <v>49600</v>
      </c>
      <c r="K22" s="139">
        <f>Juli!$Y$7</f>
        <v>0</v>
      </c>
      <c r="L22" s="139">
        <f>Aug!$Y$7</f>
        <v>0</v>
      </c>
      <c r="M22" s="139">
        <f>Sept!$Y$33</f>
        <v>6000</v>
      </c>
      <c r="N22" s="167">
        <f t="shared" si="7"/>
        <v>6000</v>
      </c>
      <c r="O22" s="139">
        <f>Okt!$Y$33</f>
        <v>0</v>
      </c>
      <c r="P22" s="139">
        <f>Nov!$Y$33</f>
        <v>58000</v>
      </c>
      <c r="Q22" s="139">
        <f>Des!$Y$34</f>
        <v>0</v>
      </c>
      <c r="R22" s="137">
        <f t="shared" si="8"/>
        <v>58000</v>
      </c>
      <c r="S22" s="138">
        <f t="shared" si="9"/>
        <v>117600</v>
      </c>
      <c r="T22" s="128">
        <v>70000</v>
      </c>
      <c r="U22" s="22"/>
      <c r="V22" s="114"/>
      <c r="W22" s="117"/>
    </row>
    <row r="23" spans="1:23" s="23" customFormat="1" ht="15">
      <c r="A23" s="224">
        <v>6285</v>
      </c>
      <c r="B23" s="127" t="s">
        <v>68</v>
      </c>
      <c r="C23" s="139">
        <f>Januar!$Z$10</f>
        <v>0</v>
      </c>
      <c r="D23" s="139">
        <f>Februar!$Z$12</f>
        <v>0</v>
      </c>
      <c r="E23" s="139">
        <f>Mars!$Z$11</f>
        <v>6181</v>
      </c>
      <c r="F23" s="167">
        <f t="shared" si="5"/>
        <v>6181</v>
      </c>
      <c r="G23" s="139">
        <f>April!$Z$17</f>
        <v>0</v>
      </c>
      <c r="H23" s="139">
        <f>Mai!$Z$11</f>
        <v>0</v>
      </c>
      <c r="I23" s="139">
        <f>Juni!$Z$8</f>
        <v>0</v>
      </c>
      <c r="J23" s="167">
        <f t="shared" si="6"/>
        <v>0</v>
      </c>
      <c r="K23" s="139">
        <f>Juli!$Z$7</f>
        <v>0</v>
      </c>
      <c r="L23" s="139">
        <f>Aug!$Z$7</f>
        <v>0</v>
      </c>
      <c r="M23" s="139">
        <f>Sept!$Z$33</f>
        <v>0</v>
      </c>
      <c r="N23" s="167">
        <f t="shared" si="7"/>
        <v>0</v>
      </c>
      <c r="O23" s="139">
        <f>Okt!$Z$33</f>
        <v>0</v>
      </c>
      <c r="P23" s="139">
        <f>Nov!$Z$33</f>
        <v>6000</v>
      </c>
      <c r="Q23" s="139">
        <f>Des!$Z$34</f>
        <v>0</v>
      </c>
      <c r="R23" s="137">
        <f t="shared" si="8"/>
        <v>6000</v>
      </c>
      <c r="S23" s="138">
        <f t="shared" si="9"/>
        <v>12181</v>
      </c>
      <c r="T23" s="128">
        <v>1000</v>
      </c>
      <c r="U23" s="22"/>
      <c r="V23" s="114"/>
      <c r="W23" s="117"/>
    </row>
    <row r="24" spans="1:23" s="23" customFormat="1" ht="15">
      <c r="A24" s="224">
        <v>6300</v>
      </c>
      <c r="B24" s="127" t="s">
        <v>69</v>
      </c>
      <c r="C24" s="139">
        <f>Januar!$AA$10</f>
        <v>0</v>
      </c>
      <c r="D24" s="139">
        <f>Februar!$AA$12</f>
        <v>0</v>
      </c>
      <c r="E24" s="139">
        <f>Mars!$AA$11</f>
        <v>0</v>
      </c>
      <c r="F24" s="167">
        <f t="shared" si="5"/>
        <v>0</v>
      </c>
      <c r="G24" s="139">
        <f>April!$AA$17</f>
        <v>0</v>
      </c>
      <c r="H24" s="139">
        <f>Mai!$AA$11</f>
        <v>0</v>
      </c>
      <c r="I24" s="139">
        <f>Juni!$AA$8</f>
        <v>0</v>
      </c>
      <c r="J24" s="167">
        <f t="shared" si="6"/>
        <v>0</v>
      </c>
      <c r="K24" s="139">
        <f>Juli!$AA$7</f>
        <v>0</v>
      </c>
      <c r="L24" s="139">
        <f>Aug!$AA$7</f>
        <v>0</v>
      </c>
      <c r="M24" s="139">
        <f>Sept!$AA$33</f>
        <v>0</v>
      </c>
      <c r="N24" s="167">
        <f t="shared" si="7"/>
        <v>0</v>
      </c>
      <c r="O24" s="139">
        <f>Okt!$AA$33</f>
        <v>0</v>
      </c>
      <c r="P24" s="139">
        <f>Nov!$AA$33</f>
        <v>6336</v>
      </c>
      <c r="Q24" s="139">
        <f>Des!$AA$34</f>
        <v>16136</v>
      </c>
      <c r="R24" s="137">
        <f t="shared" si="8"/>
        <v>22472</v>
      </c>
      <c r="S24" s="138">
        <f t="shared" si="9"/>
        <v>22472</v>
      </c>
      <c r="T24" s="128">
        <v>30000</v>
      </c>
      <c r="U24" s="22"/>
      <c r="V24" s="114"/>
      <c r="W24" s="117"/>
    </row>
    <row r="25" spans="1:23" s="23" customFormat="1" ht="15">
      <c r="A25" s="224">
        <v>6420</v>
      </c>
      <c r="B25" s="127" t="s">
        <v>70</v>
      </c>
      <c r="C25" s="141">
        <f>Januar!$AB$10</f>
        <v>0</v>
      </c>
      <c r="D25" s="141">
        <f>Februar!$AB$12</f>
        <v>135</v>
      </c>
      <c r="E25" s="139">
        <f>Mars!$AI$11</f>
        <v>189</v>
      </c>
      <c r="F25" s="167">
        <f>SUM(C25:E25)</f>
        <v>324</v>
      </c>
      <c r="G25" s="141">
        <f>April!$AB$17</f>
        <v>0</v>
      </c>
      <c r="H25" s="141">
        <f>Mai!$AB$11</f>
        <v>211</v>
      </c>
      <c r="I25" s="141">
        <f>Juni!$AB$8</f>
        <v>183</v>
      </c>
      <c r="J25" s="167">
        <f t="shared" si="6"/>
        <v>394</v>
      </c>
      <c r="K25" s="139">
        <f>Juli!$AB$7</f>
        <v>179</v>
      </c>
      <c r="L25" s="139">
        <f>Aug!$AB$7</f>
        <v>175</v>
      </c>
      <c r="M25" s="139">
        <f>Sept!$AB$33</f>
        <v>175</v>
      </c>
      <c r="N25" s="167">
        <f t="shared" si="7"/>
        <v>529</v>
      </c>
      <c r="O25" s="139">
        <f>Okt!$AB$33</f>
        <v>195</v>
      </c>
      <c r="P25" s="139">
        <f>Nov!$AB$33</f>
        <v>175</v>
      </c>
      <c r="Q25" s="139">
        <f>Des!$AB$34</f>
        <v>211</v>
      </c>
      <c r="R25" s="137">
        <f t="shared" si="8"/>
        <v>581</v>
      </c>
      <c r="S25" s="138">
        <f t="shared" si="9"/>
        <v>1828</v>
      </c>
      <c r="T25" s="128">
        <v>2000</v>
      </c>
      <c r="U25" s="22"/>
      <c r="V25" s="114"/>
      <c r="W25" s="117"/>
    </row>
    <row r="26" spans="1:23" s="23" customFormat="1" ht="15">
      <c r="A26" s="224">
        <v>6560</v>
      </c>
      <c r="B26" s="127" t="s">
        <v>71</v>
      </c>
      <c r="C26" s="139">
        <f>Januar!$AC$10</f>
        <v>0</v>
      </c>
      <c r="D26" s="139">
        <f>Februar!$AC$12</f>
        <v>0</v>
      </c>
      <c r="E26" s="139">
        <f>Mars!$AC$11</f>
        <v>0</v>
      </c>
      <c r="F26" s="167">
        <f t="shared" si="5"/>
        <v>0</v>
      </c>
      <c r="G26" s="139">
        <f>April!$AC$17</f>
        <v>2151</v>
      </c>
      <c r="H26" s="139">
        <f>Mai!$AC$11</f>
        <v>0</v>
      </c>
      <c r="I26" s="139">
        <f>Juni!$AC$8</f>
        <v>1500</v>
      </c>
      <c r="J26" s="167">
        <f t="shared" si="6"/>
        <v>3651</v>
      </c>
      <c r="K26" s="139">
        <f>Juli!$AC$7</f>
        <v>0</v>
      </c>
      <c r="L26" s="139">
        <f>Aug!$AC$7</f>
        <v>0</v>
      </c>
      <c r="M26" s="139">
        <f>Sept!$AC$33</f>
        <v>0</v>
      </c>
      <c r="N26" s="167">
        <f t="shared" si="7"/>
        <v>0</v>
      </c>
      <c r="O26" s="139">
        <f>Okt!$AC$33</f>
        <v>0</v>
      </c>
      <c r="P26" s="139">
        <f>Nov!$AC$33</f>
        <v>2398</v>
      </c>
      <c r="Q26" s="139">
        <f>Des!$AC$34</f>
        <v>377</v>
      </c>
      <c r="R26" s="137">
        <f t="shared" si="8"/>
        <v>2775</v>
      </c>
      <c r="S26" s="138">
        <f t="shared" si="9"/>
        <v>6426</v>
      </c>
      <c r="T26" s="128">
        <v>1500</v>
      </c>
      <c r="U26" s="22"/>
      <c r="V26" s="114"/>
      <c r="W26" s="117"/>
    </row>
    <row r="27" spans="1:23" s="23" customFormat="1" ht="15">
      <c r="A27" s="224">
        <v>6860</v>
      </c>
      <c r="B27" s="127" t="s">
        <v>72</v>
      </c>
      <c r="C27" s="139">
        <f>Januar!$AD$10</f>
        <v>0</v>
      </c>
      <c r="D27" s="139">
        <f>Februar!$AD$12</f>
        <v>0</v>
      </c>
      <c r="E27" s="139">
        <f>Mars!$AD$11</f>
        <v>0</v>
      </c>
      <c r="F27" s="167">
        <f t="shared" si="5"/>
        <v>0</v>
      </c>
      <c r="G27" s="139">
        <f>April!$AD$17</f>
        <v>0</v>
      </c>
      <c r="H27" s="139">
        <f>Mai!$AD$11</f>
        <v>0</v>
      </c>
      <c r="I27" s="139">
        <f>Juni!$AD$8</f>
        <v>0</v>
      </c>
      <c r="J27" s="167">
        <f t="shared" si="6"/>
        <v>0</v>
      </c>
      <c r="K27" s="139">
        <f>Juli!$AD$7</f>
        <v>0</v>
      </c>
      <c r="L27" s="139">
        <f>Aug!$AD$7</f>
        <v>0</v>
      </c>
      <c r="M27" s="139">
        <f>Sept!$AD$33</f>
        <v>0</v>
      </c>
      <c r="N27" s="167">
        <f t="shared" si="7"/>
        <v>0</v>
      </c>
      <c r="O27" s="139">
        <f>Okt!$AD$33</f>
        <v>0</v>
      </c>
      <c r="P27" s="139">
        <f>Nov!$AD$33</f>
        <v>1211</v>
      </c>
      <c r="Q27" s="139">
        <f>Des!$AD$34</f>
        <v>0</v>
      </c>
      <c r="R27" s="137">
        <f t="shared" si="8"/>
        <v>1211</v>
      </c>
      <c r="S27" s="138">
        <f t="shared" si="9"/>
        <v>1211</v>
      </c>
      <c r="T27" s="128">
        <v>0</v>
      </c>
      <c r="U27" s="22"/>
      <c r="V27" s="114"/>
      <c r="W27" s="117"/>
    </row>
    <row r="28" spans="1:23" s="23" customFormat="1" ht="15">
      <c r="A28" s="224">
        <v>6940</v>
      </c>
      <c r="B28" s="127" t="s">
        <v>73</v>
      </c>
      <c r="C28" s="139">
        <f>Januar!$AE$10</f>
        <v>0</v>
      </c>
      <c r="D28" s="139">
        <f>Februar!$AE$12</f>
        <v>0</v>
      </c>
      <c r="E28" s="139">
        <f>Mars!$AE$11</f>
        <v>0</v>
      </c>
      <c r="F28" s="167">
        <f t="shared" si="5"/>
        <v>0</v>
      </c>
      <c r="G28" s="139">
        <f>April!$AE$17</f>
        <v>0</v>
      </c>
      <c r="H28" s="139">
        <f>Mai!$AE$11</f>
        <v>0</v>
      </c>
      <c r="I28" s="139">
        <f>Juni!$AE$8</f>
        <v>0</v>
      </c>
      <c r="J28" s="167">
        <f t="shared" si="6"/>
        <v>0</v>
      </c>
      <c r="K28" s="139">
        <f>Juli!$AE$7</f>
        <v>0</v>
      </c>
      <c r="L28" s="139">
        <f>Aug!$AE$7</f>
        <v>0</v>
      </c>
      <c r="M28" s="139">
        <f>Sept!$AE$33</f>
        <v>0</v>
      </c>
      <c r="N28" s="167">
        <f t="shared" si="7"/>
        <v>0</v>
      </c>
      <c r="O28" s="139">
        <f>Okt!$AE$33</f>
        <v>0</v>
      </c>
      <c r="P28" s="139">
        <f>Nov!$AE$33</f>
        <v>0</v>
      </c>
      <c r="Q28" s="139">
        <f>Des!$AE$34</f>
        <v>0</v>
      </c>
      <c r="R28" s="137">
        <f t="shared" si="8"/>
        <v>0</v>
      </c>
      <c r="S28" s="138">
        <f>+F28+J28+N28+R28</f>
        <v>0</v>
      </c>
      <c r="T28" s="128">
        <v>1500</v>
      </c>
      <c r="U28" s="22"/>
      <c r="V28" s="114"/>
      <c r="W28" s="117"/>
    </row>
    <row r="29" spans="1:23" s="23" customFormat="1" ht="15">
      <c r="A29" s="224">
        <v>7140</v>
      </c>
      <c r="B29" s="127" t="s">
        <v>74</v>
      </c>
      <c r="C29" s="139">
        <f>Januar!$AF$10</f>
        <v>0</v>
      </c>
      <c r="D29" s="139">
        <f>Februar!$AF$12</f>
        <v>0</v>
      </c>
      <c r="E29" s="139">
        <f>Mars!$AF$11</f>
        <v>0</v>
      </c>
      <c r="F29" s="167">
        <f t="shared" si="5"/>
        <v>0</v>
      </c>
      <c r="G29" s="139">
        <f>April!$AF$17</f>
        <v>6669</v>
      </c>
      <c r="H29" s="139">
        <f>Mai!$AF$11</f>
        <v>0</v>
      </c>
      <c r="I29" s="139">
        <f>Juni!$AF$8</f>
        <v>0</v>
      </c>
      <c r="J29" s="167">
        <f>SUM(G29:I29)</f>
        <v>6669</v>
      </c>
      <c r="K29" s="139">
        <f>Juli!$AF$7</f>
        <v>0</v>
      </c>
      <c r="L29" s="139">
        <f>Aug!$AF$7</f>
        <v>0</v>
      </c>
      <c r="M29" s="139">
        <f>Sept!$AF$33</f>
        <v>0</v>
      </c>
      <c r="N29" s="167">
        <f t="shared" si="7"/>
        <v>0</v>
      </c>
      <c r="O29" s="139">
        <f>Okt!$AF$33</f>
        <v>0</v>
      </c>
      <c r="P29" s="139">
        <f>Nov!$AF$33</f>
        <v>0</v>
      </c>
      <c r="Q29" s="139">
        <f>Des!$AF$34</f>
        <v>0</v>
      </c>
      <c r="R29" s="137">
        <f t="shared" si="8"/>
        <v>0</v>
      </c>
      <c r="S29" s="138">
        <f t="shared" si="9"/>
        <v>6669</v>
      </c>
      <c r="T29" s="128">
        <v>1500</v>
      </c>
      <c r="U29" s="22"/>
      <c r="V29" s="114"/>
      <c r="W29" s="117"/>
    </row>
    <row r="30" spans="1:23" s="23" customFormat="1" ht="15">
      <c r="A30" s="224">
        <v>7420</v>
      </c>
      <c r="B30" s="127" t="s">
        <v>75</v>
      </c>
      <c r="C30" s="139">
        <f>Januar!$AG$10</f>
        <v>0</v>
      </c>
      <c r="D30" s="139">
        <f>Februar!$AG$12</f>
        <v>0</v>
      </c>
      <c r="E30" s="139">
        <f>Mars!$AG$11</f>
        <v>0</v>
      </c>
      <c r="F30" s="167">
        <f t="shared" si="5"/>
        <v>0</v>
      </c>
      <c r="G30" s="139">
        <f>April!$AG$17</f>
        <v>0</v>
      </c>
      <c r="H30" s="139">
        <f>Mai!$AG$11</f>
        <v>0</v>
      </c>
      <c r="I30" s="139">
        <f>Juni!$AG$8</f>
        <v>0</v>
      </c>
      <c r="J30" s="167">
        <f t="shared" si="6"/>
        <v>0</v>
      </c>
      <c r="K30" s="139">
        <f>Juli!$AG$7</f>
        <v>0</v>
      </c>
      <c r="L30" s="139">
        <f>Aug!$AG$7</f>
        <v>0</v>
      </c>
      <c r="M30" s="139">
        <f>Sept!$AG$33</f>
        <v>3000</v>
      </c>
      <c r="N30" s="167">
        <f t="shared" si="7"/>
        <v>3000</v>
      </c>
      <c r="O30" s="139">
        <f>Okt!$AG$33</f>
        <v>0</v>
      </c>
      <c r="P30" s="139">
        <f>Nov!$AG$33</f>
        <v>0</v>
      </c>
      <c r="Q30" s="139">
        <f>Des!$AG$34</f>
        <v>0</v>
      </c>
      <c r="R30" s="137">
        <f t="shared" si="8"/>
        <v>0</v>
      </c>
      <c r="S30" s="138">
        <f t="shared" si="9"/>
        <v>3000</v>
      </c>
      <c r="T30" s="128">
        <v>1000</v>
      </c>
      <c r="U30" s="22"/>
      <c r="V30" s="114"/>
      <c r="W30" s="117"/>
    </row>
    <row r="31" spans="1:23" s="23" customFormat="1" ht="15">
      <c r="A31" s="224">
        <v>7711</v>
      </c>
      <c r="B31" s="127" t="s">
        <v>76</v>
      </c>
      <c r="C31" s="139">
        <f>Januar!$AH$10</f>
        <v>0</v>
      </c>
      <c r="D31" s="139">
        <f>Februar!$AH$12</f>
        <v>391</v>
      </c>
      <c r="E31" s="139">
        <f>Mars!$AH$11</f>
        <v>0</v>
      </c>
      <c r="F31" s="167">
        <f t="shared" si="5"/>
        <v>391</v>
      </c>
      <c r="G31" s="139">
        <f>April!$AH$17</f>
        <v>0</v>
      </c>
      <c r="H31" s="139">
        <f>Mai!$AH$11</f>
        <v>398</v>
      </c>
      <c r="I31" s="139">
        <f>Juni!$AH$8</f>
        <v>0</v>
      </c>
      <c r="J31" s="167">
        <f t="shared" si="6"/>
        <v>398</v>
      </c>
      <c r="K31" s="139">
        <f>Juli!$AH$7</f>
        <v>0</v>
      </c>
      <c r="L31" s="139">
        <f>Aug!$AH$7</f>
        <v>0</v>
      </c>
      <c r="M31" s="139">
        <f>Sept!$AH$33</f>
        <v>0</v>
      </c>
      <c r="N31" s="167">
        <f t="shared" si="7"/>
        <v>0</v>
      </c>
      <c r="O31" s="139">
        <f>Okt!$AH$33</f>
        <v>0</v>
      </c>
      <c r="P31" s="139">
        <f>Nov!$AH$33</f>
        <v>0</v>
      </c>
      <c r="Q31" s="139">
        <f>Des!$AH$34</f>
        <v>11600</v>
      </c>
      <c r="R31" s="137">
        <f t="shared" si="8"/>
        <v>11600</v>
      </c>
      <c r="S31" s="138">
        <f t="shared" si="9"/>
        <v>12389</v>
      </c>
      <c r="T31" s="128">
        <v>15000</v>
      </c>
      <c r="U31" s="22"/>
      <c r="V31" s="114"/>
      <c r="W31" s="117"/>
    </row>
    <row r="32" spans="1:23" s="119" customFormat="1" ht="12.75">
      <c r="A32" s="224">
        <v>7720</v>
      </c>
      <c r="B32" s="127" t="s">
        <v>77</v>
      </c>
      <c r="C32" s="139">
        <f>Januar!$AI$10</f>
        <v>0</v>
      </c>
      <c r="D32" s="139">
        <f>Februar!$AI$12</f>
        <v>0</v>
      </c>
      <c r="F32" s="167">
        <f t="shared" si="5"/>
        <v>0</v>
      </c>
      <c r="G32" s="119">
        <f>April!$AI$17</f>
        <v>0</v>
      </c>
      <c r="H32" s="139">
        <f>Mai!$AI$11</f>
        <v>0</v>
      </c>
      <c r="I32" s="139">
        <f>Juni!$AI$8</f>
        <v>0</v>
      </c>
      <c r="J32" s="167">
        <f t="shared" si="6"/>
        <v>0</v>
      </c>
      <c r="K32" s="139">
        <f>Juli!$AI$7</f>
        <v>0</v>
      </c>
      <c r="L32" s="139">
        <f>Aug!$AI$7</f>
        <v>0</v>
      </c>
      <c r="M32" s="139">
        <f>Sept!$AI$33</f>
        <v>0</v>
      </c>
      <c r="N32" s="167">
        <f t="shared" si="7"/>
        <v>0</v>
      </c>
      <c r="O32" s="139">
        <f>Okt!$AI$33</f>
        <v>0</v>
      </c>
      <c r="P32" s="139">
        <f>Nov!$AI$33</f>
        <v>0</v>
      </c>
      <c r="Q32" s="139">
        <f>Des!$AI$34</f>
        <v>3429</v>
      </c>
      <c r="R32" s="137">
        <f t="shared" si="8"/>
        <v>3429</v>
      </c>
      <c r="S32" s="138">
        <f t="shared" si="9"/>
        <v>3429</v>
      </c>
      <c r="T32" s="128">
        <v>0</v>
      </c>
      <c r="U32" s="22"/>
      <c r="W32" s="117"/>
    </row>
    <row r="33" spans="1:23" s="23" customFormat="1" ht="15">
      <c r="A33" s="224">
        <v>7780</v>
      </c>
      <c r="B33" s="127" t="s">
        <v>60</v>
      </c>
      <c r="C33" s="139">
        <f>Januar!$AJ$10</f>
        <v>0</v>
      </c>
      <c r="D33" s="139">
        <f>Februar!$AJ$12</f>
        <v>0</v>
      </c>
      <c r="E33" s="139">
        <f>Mars!$AJ$11</f>
        <v>0</v>
      </c>
      <c r="F33" s="167">
        <f t="shared" si="5"/>
        <v>0</v>
      </c>
      <c r="G33" s="139">
        <f>April!$AJ$17</f>
        <v>0</v>
      </c>
      <c r="H33" s="139">
        <f>Mai!$AJ$11</f>
        <v>0</v>
      </c>
      <c r="I33" s="139">
        <f>Juni!$AJ$8</f>
        <v>0</v>
      </c>
      <c r="J33" s="167">
        <f t="shared" si="6"/>
        <v>0</v>
      </c>
      <c r="K33" s="139">
        <f>Juli!$AJ$7</f>
        <v>0</v>
      </c>
      <c r="L33" s="139">
        <f>Aug!$AJ$7</f>
        <v>0</v>
      </c>
      <c r="M33" s="139">
        <f>Sept!$AJ$33</f>
        <v>0</v>
      </c>
      <c r="N33" s="167">
        <f t="shared" si="7"/>
        <v>0</v>
      </c>
      <c r="O33" s="139">
        <f>Okt!$AJ$33</f>
        <v>0</v>
      </c>
      <c r="P33" s="139">
        <f>Nov!$AJ$33</f>
        <v>0</v>
      </c>
      <c r="Q33" s="139">
        <f>Des!$AJ$34</f>
        <v>0</v>
      </c>
      <c r="R33" s="137">
        <f t="shared" si="8"/>
        <v>0</v>
      </c>
      <c r="S33" s="138">
        <f t="shared" si="9"/>
        <v>0</v>
      </c>
      <c r="T33" s="128">
        <v>0</v>
      </c>
      <c r="U33" s="22"/>
      <c r="V33" s="114"/>
      <c r="W33" s="117"/>
    </row>
    <row r="34" spans="1:23" s="23" customFormat="1" ht="15">
      <c r="A34" s="224">
        <v>7790</v>
      </c>
      <c r="B34" s="127" t="s">
        <v>10</v>
      </c>
      <c r="C34" s="139">
        <f>Januar!$AK$10</f>
        <v>235</v>
      </c>
      <c r="D34" s="139">
        <f>Februar!$AK$12</f>
        <v>183</v>
      </c>
      <c r="E34" s="139">
        <f>Mars!$AK$11</f>
        <v>0</v>
      </c>
      <c r="F34" s="167">
        <f t="shared" si="5"/>
        <v>418</v>
      </c>
      <c r="G34" s="139">
        <f>April!$AK$17</f>
        <v>183</v>
      </c>
      <c r="H34" s="139">
        <f>Mai!$AK$11</f>
        <v>0</v>
      </c>
      <c r="I34" s="139">
        <f>Juni!$AK$8</f>
        <v>0</v>
      </c>
      <c r="J34" s="167">
        <f t="shared" si="6"/>
        <v>183</v>
      </c>
      <c r="K34" s="139">
        <f>Juli!$AK$7</f>
        <v>0</v>
      </c>
      <c r="L34" s="139">
        <f>Aug!$AK$7</f>
        <v>0</v>
      </c>
      <c r="M34" s="139">
        <f>Sept!$AK$33</f>
        <v>0</v>
      </c>
      <c r="N34" s="167">
        <f t="shared" si="7"/>
        <v>0</v>
      </c>
      <c r="O34" s="139">
        <f>Okt!$AK$33</f>
        <v>0</v>
      </c>
      <c r="P34" s="139">
        <f>Nov!$AK$33</f>
        <v>0</v>
      </c>
      <c r="Q34" s="139">
        <f>Des!$AK$34</f>
        <v>0</v>
      </c>
      <c r="R34" s="137">
        <f t="shared" si="8"/>
        <v>0</v>
      </c>
      <c r="S34" s="138">
        <f t="shared" si="9"/>
        <v>601</v>
      </c>
      <c r="T34" s="128">
        <v>2100</v>
      </c>
      <c r="U34" s="22"/>
      <c r="V34" s="114"/>
      <c r="W34" s="117"/>
    </row>
    <row r="35" spans="1:23" s="23" customFormat="1" ht="15">
      <c r="A35" s="225" t="s">
        <v>49</v>
      </c>
      <c r="B35" s="127"/>
      <c r="C35" s="142">
        <f>SUM(C17:C34)</f>
        <v>4347</v>
      </c>
      <c r="D35" s="142">
        <f>SUM(D17:D34)</f>
        <v>8709</v>
      </c>
      <c r="E35" s="142">
        <f>SUM(E17:E34)</f>
        <v>6370</v>
      </c>
      <c r="F35" s="143">
        <f t="shared" si="5"/>
        <v>19426</v>
      </c>
      <c r="G35" s="142">
        <f>SUM(G17:G34)</f>
        <v>55801</v>
      </c>
      <c r="H35" s="142">
        <f>SUM(H17:H34)</f>
        <v>3609</v>
      </c>
      <c r="I35" s="142">
        <f>SUM(I17:I34)</f>
        <v>1683</v>
      </c>
      <c r="J35" s="143">
        <f t="shared" si="6"/>
        <v>61093</v>
      </c>
      <c r="K35" s="142">
        <f>SUM(K17:K34)</f>
        <v>179</v>
      </c>
      <c r="L35" s="142">
        <f>SUM(L17:L34)</f>
        <v>175</v>
      </c>
      <c r="M35" s="142">
        <f>SUM(M17:M34)</f>
        <v>9175</v>
      </c>
      <c r="N35" s="143">
        <f t="shared" si="7"/>
        <v>9529</v>
      </c>
      <c r="O35" s="142">
        <f>SUM(O17:O34)</f>
        <v>195</v>
      </c>
      <c r="P35" s="142">
        <f>SUM(P17:P34)</f>
        <v>79609</v>
      </c>
      <c r="Q35" s="142">
        <f>SUM(Q17:Q34)</f>
        <v>37153</v>
      </c>
      <c r="R35" s="143">
        <f t="shared" si="8"/>
        <v>116957</v>
      </c>
      <c r="S35" s="144">
        <f>SUM(S17:S34)</f>
        <v>207005</v>
      </c>
      <c r="T35" s="120">
        <f>SUM(T17:T34)</f>
        <v>164600</v>
      </c>
      <c r="U35" s="122"/>
      <c r="V35" s="114"/>
      <c r="W35" s="114"/>
    </row>
    <row r="36" spans="1:23" s="23" customFormat="1" ht="15.75" thickBot="1">
      <c r="A36" s="226"/>
      <c r="B36" s="129"/>
      <c r="C36" s="168"/>
      <c r="D36" s="168"/>
      <c r="E36" s="169"/>
      <c r="F36" s="170"/>
      <c r="G36" s="171"/>
      <c r="H36" s="172"/>
      <c r="I36" s="173"/>
      <c r="J36" s="174"/>
      <c r="K36" s="175"/>
      <c r="L36" s="175"/>
      <c r="M36" s="175"/>
      <c r="N36" s="176"/>
      <c r="O36" s="175"/>
      <c r="P36" s="175"/>
      <c r="Q36" s="175"/>
      <c r="R36" s="177"/>
      <c r="S36" s="178"/>
      <c r="T36" s="130"/>
      <c r="U36" s="22"/>
      <c r="V36" s="114"/>
      <c r="W36" s="114"/>
    </row>
    <row r="37" spans="1:21" s="133" customFormat="1" ht="15.75">
      <c r="A37" s="227" t="s">
        <v>51</v>
      </c>
      <c r="B37" s="131"/>
      <c r="C37" s="179">
        <f>C14-C35</f>
        <v>-4347</v>
      </c>
      <c r="D37" s="180">
        <f>D14-D35</f>
        <v>-8709</v>
      </c>
      <c r="E37" s="181">
        <f>E14-E35</f>
        <v>64670</v>
      </c>
      <c r="F37" s="182">
        <f>F14-F35</f>
        <v>51614</v>
      </c>
      <c r="G37" s="183">
        <f aca="true" t="shared" si="10" ref="G37:Q37">SUM(G14-G35)</f>
        <v>-40239</v>
      </c>
      <c r="H37" s="183">
        <f t="shared" si="10"/>
        <v>-2784.12</v>
      </c>
      <c r="I37" s="184">
        <f t="shared" si="10"/>
        <v>-1683</v>
      </c>
      <c r="J37" s="185">
        <f t="shared" si="10"/>
        <v>-44706.119999999995</v>
      </c>
      <c r="K37" s="186">
        <f t="shared" si="10"/>
        <v>-179</v>
      </c>
      <c r="L37" s="186">
        <f t="shared" si="10"/>
        <v>-175</v>
      </c>
      <c r="M37" s="186">
        <f t="shared" si="10"/>
        <v>-7168.3</v>
      </c>
      <c r="N37" s="187">
        <f t="shared" si="10"/>
        <v>-7522.3</v>
      </c>
      <c r="O37" s="186">
        <f t="shared" si="10"/>
        <v>2205</v>
      </c>
      <c r="P37" s="186">
        <f t="shared" si="10"/>
        <v>-79609</v>
      </c>
      <c r="Q37" s="186">
        <f t="shared" si="10"/>
        <v>76491</v>
      </c>
      <c r="R37" s="143">
        <f>SUM(O37:Q37)</f>
        <v>-913</v>
      </c>
      <c r="S37" s="188">
        <f>S14-S35</f>
        <v>-1527.4199999999837</v>
      </c>
      <c r="T37" s="132">
        <f>SUM(T14-T35)</f>
        <v>68200</v>
      </c>
      <c r="U37" s="122"/>
    </row>
    <row r="38" spans="1:23" s="23" customFormat="1" ht="15">
      <c r="A38" s="228"/>
      <c r="B38" s="9"/>
      <c r="C38" s="9"/>
      <c r="D38" s="11"/>
      <c r="E38" s="11"/>
      <c r="F38" s="11"/>
      <c r="G38" s="9"/>
      <c r="H38" s="9"/>
      <c r="I38" s="9"/>
      <c r="J38" s="9"/>
      <c r="K38" s="9"/>
      <c r="L38" s="11"/>
      <c r="M38" s="11"/>
      <c r="N38" s="9"/>
      <c r="O38" s="9"/>
      <c r="P38" s="9"/>
      <c r="Q38" s="9"/>
      <c r="R38" s="9"/>
      <c r="S38" s="11"/>
      <c r="T38" s="114"/>
      <c r="U38" s="22"/>
      <c r="V38" s="114"/>
      <c r="W38" s="114"/>
    </row>
    <row r="39" spans="1:23" s="23" customFormat="1" ht="15">
      <c r="A39" s="134"/>
      <c r="B39" s="17"/>
      <c r="C39" s="1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114"/>
      <c r="U39" s="22"/>
      <c r="V39" s="114"/>
      <c r="W39" s="114"/>
    </row>
    <row r="40" spans="1:23" s="23" customFormat="1" ht="15">
      <c r="A40" s="134"/>
      <c r="B40" s="24"/>
      <c r="C40" s="22"/>
      <c r="D40" s="22"/>
      <c r="E40" s="22"/>
      <c r="F40" s="22"/>
      <c r="G40" s="22"/>
      <c r="H40" s="22"/>
      <c r="I40" s="17"/>
      <c r="J40" s="22"/>
      <c r="K40" s="22"/>
      <c r="L40" s="22"/>
      <c r="M40" s="22"/>
      <c r="N40" s="22"/>
      <c r="O40" s="22"/>
      <c r="P40" s="17"/>
      <c r="Q40" s="22"/>
      <c r="R40" s="22"/>
      <c r="S40" s="22"/>
      <c r="T40" s="114"/>
      <c r="U40" s="22"/>
      <c r="V40" s="114"/>
      <c r="W40" s="114"/>
    </row>
    <row r="41" spans="1:23" s="23" customFormat="1" ht="15">
      <c r="A41" s="13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14"/>
      <c r="U41" s="22"/>
      <c r="V41" s="114"/>
      <c r="W41" s="114"/>
    </row>
    <row r="42" spans="1:23" s="23" customFormat="1" ht="15">
      <c r="A42" s="13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14"/>
      <c r="U42" s="22"/>
      <c r="V42" s="114"/>
      <c r="W42" s="114"/>
    </row>
    <row r="43" spans="1:23" s="23" customFormat="1" ht="15">
      <c r="A43" s="13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14"/>
      <c r="U43" s="22"/>
      <c r="V43" s="114"/>
      <c r="W43" s="114"/>
    </row>
    <row r="44" spans="1:23" s="23" customFormat="1" ht="15">
      <c r="A44" s="1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14"/>
      <c r="U44" s="22"/>
      <c r="V44" s="114"/>
      <c r="W44" s="114"/>
    </row>
    <row r="45" spans="1:23" s="23" customFormat="1" ht="15">
      <c r="A45" s="13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2"/>
      <c r="N45" s="22"/>
      <c r="O45" s="22"/>
      <c r="P45" s="22"/>
      <c r="Q45" s="22"/>
      <c r="R45" s="22"/>
      <c r="S45" s="22"/>
      <c r="T45" s="114"/>
      <c r="U45" s="22"/>
      <c r="V45" s="114"/>
      <c r="W45" s="114"/>
    </row>
    <row r="46" spans="1:23" s="23" customFormat="1" ht="15">
      <c r="A46" s="1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2"/>
      <c r="N46" s="22"/>
      <c r="O46" s="22"/>
      <c r="P46" s="22"/>
      <c r="Q46" s="22"/>
      <c r="R46" s="22"/>
      <c r="S46" s="22"/>
      <c r="T46" s="114"/>
      <c r="U46" s="22"/>
      <c r="V46" s="114"/>
      <c r="W46" s="114"/>
    </row>
    <row r="47" spans="1:23" s="23" customFormat="1" ht="15">
      <c r="A47" s="13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2"/>
      <c r="N47" s="22"/>
      <c r="O47" s="22"/>
      <c r="P47" s="22"/>
      <c r="Q47" s="22"/>
      <c r="R47" s="22"/>
      <c r="S47" s="22"/>
      <c r="T47" s="114"/>
      <c r="U47" s="22"/>
      <c r="V47" s="114"/>
      <c r="W47" s="114"/>
    </row>
    <row r="48" spans="1:23" s="23" customFormat="1" ht="15">
      <c r="A48" s="13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2"/>
      <c r="N48" s="22"/>
      <c r="O48" s="22"/>
      <c r="P48" s="22"/>
      <c r="Q48" s="22"/>
      <c r="R48" s="22"/>
      <c r="S48" s="22"/>
      <c r="T48" s="114"/>
      <c r="U48" s="22"/>
      <c r="V48" s="114"/>
      <c r="W48" s="114"/>
    </row>
    <row r="49" spans="1:23" s="23" customFormat="1" ht="15">
      <c r="A49" s="13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2"/>
      <c r="N49" s="22"/>
      <c r="O49" s="22"/>
      <c r="P49" s="22"/>
      <c r="Q49" s="22"/>
      <c r="R49" s="22"/>
      <c r="S49" s="22"/>
      <c r="T49" s="114"/>
      <c r="U49" s="22"/>
      <c r="V49" s="114"/>
      <c r="W49" s="114"/>
    </row>
    <row r="50" spans="1:23" s="23" customFormat="1" ht="15">
      <c r="A50" s="13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2"/>
      <c r="N50" s="22"/>
      <c r="O50" s="22"/>
      <c r="P50" s="22"/>
      <c r="Q50" s="22"/>
      <c r="R50" s="22"/>
      <c r="S50" s="22"/>
      <c r="T50" s="114"/>
      <c r="U50" s="22"/>
      <c r="V50" s="114"/>
      <c r="W50" s="114"/>
    </row>
    <row r="51" spans="1:21" s="119" customFormat="1" ht="12.75">
      <c r="A51" s="13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U51" s="22"/>
    </row>
    <row r="52" spans="1:23" s="23" customFormat="1" ht="15">
      <c r="A52" s="134"/>
      <c r="B52" s="13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34"/>
      <c r="N52" s="134"/>
      <c r="O52" s="134"/>
      <c r="P52" s="134"/>
      <c r="Q52" s="134"/>
      <c r="R52" s="134"/>
      <c r="S52" s="134"/>
      <c r="T52" s="114"/>
      <c r="U52" s="22"/>
      <c r="V52" s="114"/>
      <c r="W52" s="114"/>
    </row>
    <row r="53" spans="3:12" ht="12.75"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3:12" ht="12.75"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3:12" ht="12.75"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3:12" ht="12.75"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3:12" ht="12.75"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3:12" ht="12.75">
      <c r="C58" s="24"/>
      <c r="D58" s="24"/>
      <c r="E58" s="24"/>
      <c r="F58" s="24"/>
      <c r="G58" s="24"/>
      <c r="H58" s="24"/>
      <c r="I58" s="24"/>
      <c r="J58" s="24"/>
      <c r="K58" s="24"/>
      <c r="L58" s="24"/>
    </row>
  </sheetData>
  <sheetProtection formatCells="0" formatColumns="0" formatRows="0"/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8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G6" sqref="G6"/>
    </sheetView>
  </sheetViews>
  <sheetFormatPr defaultColWidth="11.421875" defaultRowHeight="15" outlineLevelCol="1"/>
  <cols>
    <col min="1" max="1" width="11.421875" style="215" customWidth="1"/>
    <col min="2" max="2" width="35.140625" style="23" customWidth="1"/>
    <col min="3" max="4" width="17.00390625" style="23" hidden="1" customWidth="1" outlineLevel="1"/>
    <col min="5" max="5" width="18.7109375" style="23" customWidth="1" collapsed="1"/>
    <col min="6" max="6" width="21.8515625" style="23" customWidth="1"/>
    <col min="7" max="7" width="19.421875" style="23" customWidth="1"/>
    <col min="8" max="8" width="23.421875" style="23" customWidth="1"/>
    <col min="9" max="16384" width="11.421875" style="23" customWidth="1"/>
  </cols>
  <sheetData>
    <row r="1" ht="15.75" thickBot="1"/>
    <row r="2" spans="1:8" ht="18">
      <c r="A2" s="315" t="s">
        <v>161</v>
      </c>
      <c r="B2" s="316"/>
      <c r="C2" s="316"/>
      <c r="D2" s="316"/>
      <c r="E2" s="316"/>
      <c r="F2" s="316"/>
      <c r="G2" s="316"/>
      <c r="H2" s="317"/>
    </row>
    <row r="3" spans="1:8" ht="18">
      <c r="A3" s="297"/>
      <c r="B3" s="298"/>
      <c r="C3" s="298"/>
      <c r="D3" s="298"/>
      <c r="E3" s="298"/>
      <c r="F3" s="298"/>
      <c r="G3" s="298"/>
      <c r="H3" s="299"/>
    </row>
    <row r="4" spans="1:8" ht="23.25">
      <c r="A4" s="213"/>
      <c r="B4" s="189"/>
      <c r="C4" s="190" t="s">
        <v>52</v>
      </c>
      <c r="D4" s="190" t="s">
        <v>52</v>
      </c>
      <c r="E4" s="191" t="s">
        <v>53</v>
      </c>
      <c r="F4" s="300" t="s">
        <v>53</v>
      </c>
      <c r="G4" s="192" t="s">
        <v>35</v>
      </c>
      <c r="H4" s="318" t="s">
        <v>35</v>
      </c>
    </row>
    <row r="5" spans="1:8" ht="23.25">
      <c r="A5" s="213"/>
      <c r="B5" s="189"/>
      <c r="C5" s="216">
        <v>2012</v>
      </c>
      <c r="D5" s="216">
        <v>2013</v>
      </c>
      <c r="E5" s="217">
        <v>2014</v>
      </c>
      <c r="F5" s="301">
        <v>2015</v>
      </c>
      <c r="G5" s="218">
        <v>2015</v>
      </c>
      <c r="H5" s="319">
        <v>2016</v>
      </c>
    </row>
    <row r="6" spans="1:8" ht="23.25">
      <c r="A6" s="214" t="s">
        <v>36</v>
      </c>
      <c r="B6" s="193"/>
      <c r="C6" s="194"/>
      <c r="D6" s="194"/>
      <c r="E6" s="195"/>
      <c r="F6" s="302"/>
      <c r="G6" s="196"/>
      <c r="H6" s="197"/>
    </row>
    <row r="7" spans="1:8" ht="23.25">
      <c r="A7" s="272">
        <v>3100</v>
      </c>
      <c r="B7" s="273" t="s">
        <v>54</v>
      </c>
      <c r="C7" s="274">
        <v>428</v>
      </c>
      <c r="D7" s="274">
        <v>7993</v>
      </c>
      <c r="E7" s="275">
        <v>30528</v>
      </c>
      <c r="F7" s="303">
        <f>Kvt!S4</f>
        <v>0</v>
      </c>
      <c r="G7" s="276">
        <v>0</v>
      </c>
      <c r="H7" s="320">
        <v>0</v>
      </c>
    </row>
    <row r="8" spans="1:8" ht="23.25">
      <c r="A8" s="272">
        <v>3200</v>
      </c>
      <c r="B8" s="273" t="s">
        <v>55</v>
      </c>
      <c r="C8" s="277">
        <v>0</v>
      </c>
      <c r="D8" s="277"/>
      <c r="E8" s="278">
        <v>1000</v>
      </c>
      <c r="F8" s="304">
        <f>Kvt!S5</f>
        <v>0</v>
      </c>
      <c r="G8" s="279">
        <v>0</v>
      </c>
      <c r="H8" s="321">
        <v>0</v>
      </c>
    </row>
    <row r="9" spans="1:8" ht="23.25">
      <c r="A9" s="272">
        <v>3210</v>
      </c>
      <c r="B9" s="273" t="s">
        <v>56</v>
      </c>
      <c r="C9" s="277">
        <v>0</v>
      </c>
      <c r="D9" s="277">
        <v>2800</v>
      </c>
      <c r="E9" s="278">
        <v>0</v>
      </c>
      <c r="F9" s="304">
        <f>Kvt!S6</f>
        <v>0</v>
      </c>
      <c r="G9" s="279">
        <v>0</v>
      </c>
      <c r="H9" s="321">
        <v>0</v>
      </c>
    </row>
    <row r="10" spans="1:8" ht="23.25">
      <c r="A10" s="272">
        <v>3220</v>
      </c>
      <c r="B10" s="273" t="s">
        <v>57</v>
      </c>
      <c r="C10" s="277">
        <v>136430</v>
      </c>
      <c r="D10" s="277">
        <v>132992</v>
      </c>
      <c r="E10" s="278">
        <v>126700</v>
      </c>
      <c r="F10" s="304">
        <f>Kvt!S7</f>
        <v>101900</v>
      </c>
      <c r="G10" s="279">
        <v>120000</v>
      </c>
      <c r="H10" s="322">
        <v>105000</v>
      </c>
    </row>
    <row r="11" spans="1:8" ht="23.25">
      <c r="A11" s="272">
        <v>3230</v>
      </c>
      <c r="B11" s="273" t="s">
        <v>58</v>
      </c>
      <c r="C11" s="277">
        <v>13147</v>
      </c>
      <c r="D11" s="277"/>
      <c r="E11" s="278">
        <v>41957.89</v>
      </c>
      <c r="F11" s="304">
        <f>Kvt!S8</f>
        <v>46318.58</v>
      </c>
      <c r="G11" s="279">
        <v>30000</v>
      </c>
      <c r="H11" s="322">
        <v>45000</v>
      </c>
    </row>
    <row r="12" spans="1:8" ht="23.25">
      <c r="A12" s="272">
        <v>3240</v>
      </c>
      <c r="B12" s="273" t="s">
        <v>59</v>
      </c>
      <c r="C12" s="277">
        <v>5771.2</v>
      </c>
      <c r="D12" s="277"/>
      <c r="E12" s="278">
        <v>0</v>
      </c>
      <c r="F12" s="304">
        <f>Kvt!S9</f>
        <v>0</v>
      </c>
      <c r="G12" s="279">
        <v>0</v>
      </c>
      <c r="H12" s="321">
        <v>0</v>
      </c>
    </row>
    <row r="13" spans="1:8" ht="23.25">
      <c r="A13" s="272">
        <v>3241</v>
      </c>
      <c r="B13" s="273" t="s">
        <v>60</v>
      </c>
      <c r="C13" s="277">
        <v>10676</v>
      </c>
      <c r="D13" s="277">
        <v>18960</v>
      </c>
      <c r="E13" s="278">
        <v>18432</v>
      </c>
      <c r="F13" s="304">
        <f>Kvt!S10</f>
        <v>0</v>
      </c>
      <c r="G13" s="279">
        <v>18000</v>
      </c>
      <c r="H13" s="322">
        <v>18000</v>
      </c>
    </row>
    <row r="14" spans="1:8" ht="23.25">
      <c r="A14" s="272">
        <v>3260</v>
      </c>
      <c r="B14" s="273" t="s">
        <v>61</v>
      </c>
      <c r="C14" s="277">
        <v>79156</v>
      </c>
      <c r="D14" s="277">
        <v>53400</v>
      </c>
      <c r="E14" s="278">
        <v>61800</v>
      </c>
      <c r="F14" s="304">
        <f>Kvt!S11</f>
        <v>53640</v>
      </c>
      <c r="G14" s="279">
        <v>60000</v>
      </c>
      <c r="H14" s="322">
        <v>60000</v>
      </c>
    </row>
    <row r="15" spans="1:8" ht="23.25">
      <c r="A15" s="272">
        <v>3270</v>
      </c>
      <c r="B15" s="273"/>
      <c r="C15" s="277"/>
      <c r="D15" s="277"/>
      <c r="E15" s="278">
        <v>0</v>
      </c>
      <c r="F15" s="304">
        <f>Kvt!S12</f>
        <v>0</v>
      </c>
      <c r="G15" s="279">
        <v>0</v>
      </c>
      <c r="H15" s="321">
        <v>0</v>
      </c>
    </row>
    <row r="16" spans="1:8" ht="23.25">
      <c r="A16" s="272">
        <v>8051</v>
      </c>
      <c r="B16" s="273" t="s">
        <v>34</v>
      </c>
      <c r="C16" s="277">
        <v>5475</v>
      </c>
      <c r="D16" s="277">
        <v>4619</v>
      </c>
      <c r="E16" s="278">
        <v>5569</v>
      </c>
      <c r="F16" s="304">
        <f>Kvt!S13</f>
        <v>3619</v>
      </c>
      <c r="G16" s="279">
        <v>4800</v>
      </c>
      <c r="H16" s="322">
        <v>2000</v>
      </c>
    </row>
    <row r="17" spans="1:8" ht="23.25">
      <c r="A17" s="280" t="s">
        <v>49</v>
      </c>
      <c r="B17" s="273"/>
      <c r="C17" s="281">
        <f aca="true" t="shared" si="0" ref="C17:H17">SUM(C7:C16)</f>
        <v>251083.2</v>
      </c>
      <c r="D17" s="281">
        <f t="shared" si="0"/>
        <v>220764</v>
      </c>
      <c r="E17" s="282">
        <f t="shared" si="0"/>
        <v>285986.89</v>
      </c>
      <c r="F17" s="305">
        <f t="shared" si="0"/>
        <v>205477.58000000002</v>
      </c>
      <c r="G17" s="283">
        <f t="shared" si="0"/>
        <v>232800</v>
      </c>
      <c r="H17" s="284">
        <f t="shared" si="0"/>
        <v>230000</v>
      </c>
    </row>
    <row r="18" spans="1:8" ht="23.25">
      <c r="A18" s="280"/>
      <c r="B18" s="273"/>
      <c r="C18" s="281"/>
      <c r="D18" s="281"/>
      <c r="E18" s="282"/>
      <c r="F18" s="305"/>
      <c r="G18" s="283"/>
      <c r="H18" s="284"/>
    </row>
    <row r="19" spans="1:8" ht="23.25">
      <c r="A19" s="280"/>
      <c r="B19" s="273"/>
      <c r="C19" s="281"/>
      <c r="D19" s="281"/>
      <c r="E19" s="282"/>
      <c r="F19" s="305"/>
      <c r="G19" s="283"/>
      <c r="H19" s="284"/>
    </row>
    <row r="20" spans="1:8" ht="22.5">
      <c r="A20" s="285" t="s">
        <v>50</v>
      </c>
      <c r="B20" s="286"/>
      <c r="C20" s="287"/>
      <c r="D20" s="288"/>
      <c r="E20" s="289"/>
      <c r="F20" s="306"/>
      <c r="G20" s="290"/>
      <c r="H20" s="323"/>
    </row>
    <row r="21" spans="1:8" ht="23.25">
      <c r="A21" s="272">
        <v>4200</v>
      </c>
      <c r="B21" s="273" t="s">
        <v>62</v>
      </c>
      <c r="C21" s="274">
        <v>0</v>
      </c>
      <c r="D21" s="274">
        <v>1594</v>
      </c>
      <c r="E21" s="275">
        <v>0</v>
      </c>
      <c r="F21" s="303">
        <f>Kvt!S17</f>
        <v>0</v>
      </c>
      <c r="G21" s="276">
        <v>0</v>
      </c>
      <c r="H21" s="321">
        <v>0</v>
      </c>
    </row>
    <row r="22" spans="1:8" ht="23.25">
      <c r="A22" s="272">
        <v>6220</v>
      </c>
      <c r="B22" s="273" t="s">
        <v>63</v>
      </c>
      <c r="C22" s="277">
        <v>30500</v>
      </c>
      <c r="D22" s="277">
        <v>23900</v>
      </c>
      <c r="E22" s="278">
        <v>17400</v>
      </c>
      <c r="F22" s="304">
        <f>Kvt!S18</f>
        <v>8120</v>
      </c>
      <c r="G22" s="279">
        <v>15000</v>
      </c>
      <c r="H22" s="322">
        <v>10000</v>
      </c>
    </row>
    <row r="23" spans="1:8" ht="23.25">
      <c r="A23" s="272">
        <v>6230</v>
      </c>
      <c r="B23" s="273" t="s">
        <v>64</v>
      </c>
      <c r="C23" s="277">
        <v>0</v>
      </c>
      <c r="D23" s="277">
        <v>8200</v>
      </c>
      <c r="E23" s="278">
        <v>16662</v>
      </c>
      <c r="F23" s="304">
        <f>Kvt!S19</f>
        <v>3112</v>
      </c>
      <c r="G23" s="279">
        <v>2000</v>
      </c>
      <c r="H23" s="322">
        <v>3500</v>
      </c>
    </row>
    <row r="24" spans="1:8" ht="23.25">
      <c r="A24" s="272">
        <v>6240</v>
      </c>
      <c r="B24" s="273" t="s">
        <v>65</v>
      </c>
      <c r="C24" s="277">
        <v>0</v>
      </c>
      <c r="D24" s="277">
        <v>19639</v>
      </c>
      <c r="E24" s="278">
        <v>15800</v>
      </c>
      <c r="F24" s="304">
        <f>Kvt!S20</f>
        <v>7967</v>
      </c>
      <c r="G24" s="279">
        <v>17000</v>
      </c>
      <c r="H24" s="322">
        <v>20000</v>
      </c>
    </row>
    <row r="25" spans="1:8" ht="23.25">
      <c r="A25" s="272">
        <v>6250</v>
      </c>
      <c r="B25" s="273" t="s">
        <v>66</v>
      </c>
      <c r="C25" s="277">
        <v>6750</v>
      </c>
      <c r="D25" s="277">
        <v>6100</v>
      </c>
      <c r="E25" s="278">
        <v>4823</v>
      </c>
      <c r="F25" s="304">
        <f>Kvt!S21</f>
        <v>0</v>
      </c>
      <c r="G25" s="279">
        <v>5000</v>
      </c>
      <c r="H25" s="322">
        <v>5000</v>
      </c>
    </row>
    <row r="26" spans="1:8" ht="23.25">
      <c r="A26" s="272">
        <v>6280</v>
      </c>
      <c r="B26" s="273" t="s">
        <v>67</v>
      </c>
      <c r="C26" s="277">
        <v>83300</v>
      </c>
      <c r="D26" s="277">
        <v>93500</v>
      </c>
      <c r="E26" s="278">
        <v>77650</v>
      </c>
      <c r="F26" s="304">
        <f>Kvt!S22</f>
        <v>117600</v>
      </c>
      <c r="G26" s="279">
        <v>70000</v>
      </c>
      <c r="H26" s="322">
        <v>60000</v>
      </c>
    </row>
    <row r="27" spans="1:8" ht="23.25">
      <c r="A27" s="272">
        <v>6285</v>
      </c>
      <c r="B27" s="273" t="s">
        <v>68</v>
      </c>
      <c r="C27" s="277">
        <v>6389</v>
      </c>
      <c r="D27" s="277">
        <v>0</v>
      </c>
      <c r="E27" s="278">
        <v>552</v>
      </c>
      <c r="F27" s="304">
        <f>Kvt!S23</f>
        <v>12181</v>
      </c>
      <c r="G27" s="279">
        <v>1000</v>
      </c>
      <c r="H27" s="322">
        <v>3000</v>
      </c>
    </row>
    <row r="28" spans="1:8" ht="23.25">
      <c r="A28" s="272">
        <v>6300</v>
      </c>
      <c r="B28" s="273" t="s">
        <v>69</v>
      </c>
      <c r="C28" s="277">
        <v>68000</v>
      </c>
      <c r="D28" s="277">
        <v>40700</v>
      </c>
      <c r="E28" s="278">
        <v>32187</v>
      </c>
      <c r="F28" s="304">
        <f>Kvt!S24</f>
        <v>22472</v>
      </c>
      <c r="G28" s="279">
        <v>30000</v>
      </c>
      <c r="H28" s="322">
        <v>25000</v>
      </c>
    </row>
    <row r="29" spans="1:8" ht="23.25">
      <c r="A29" s="272">
        <v>6420</v>
      </c>
      <c r="B29" s="273" t="s">
        <v>70</v>
      </c>
      <c r="C29" s="277">
        <v>6767</v>
      </c>
      <c r="D29" s="277">
        <v>5309</v>
      </c>
      <c r="E29" s="278">
        <v>7946</v>
      </c>
      <c r="F29" s="304">
        <f>Kvt!S25</f>
        <v>1828</v>
      </c>
      <c r="G29" s="279">
        <v>2000</v>
      </c>
      <c r="H29" s="322">
        <v>3000</v>
      </c>
    </row>
    <row r="30" spans="1:8" ht="23.25">
      <c r="A30" s="272">
        <v>6560</v>
      </c>
      <c r="B30" s="273" t="s">
        <v>71</v>
      </c>
      <c r="C30" s="277">
        <v>1425</v>
      </c>
      <c r="D30" s="277">
        <v>0</v>
      </c>
      <c r="E30" s="278">
        <v>1411</v>
      </c>
      <c r="F30" s="304">
        <f>Kvt!S26</f>
        <v>6426</v>
      </c>
      <c r="G30" s="279">
        <v>1500</v>
      </c>
      <c r="H30" s="322">
        <v>2000</v>
      </c>
    </row>
    <row r="31" spans="1:8" ht="23.25">
      <c r="A31" s="272">
        <v>6860</v>
      </c>
      <c r="B31" s="273" t="s">
        <v>72</v>
      </c>
      <c r="C31" s="277">
        <v>3430</v>
      </c>
      <c r="D31" s="277">
        <v>0</v>
      </c>
      <c r="E31" s="278">
        <v>0</v>
      </c>
      <c r="F31" s="304">
        <f>Kvt!S27</f>
        <v>1211</v>
      </c>
      <c r="G31" s="279">
        <v>0</v>
      </c>
      <c r="H31" s="322">
        <v>40000</v>
      </c>
    </row>
    <row r="32" spans="1:8" ht="23.25">
      <c r="A32" s="272">
        <v>6940</v>
      </c>
      <c r="B32" s="273" t="s">
        <v>73</v>
      </c>
      <c r="C32" s="277">
        <v>390</v>
      </c>
      <c r="D32" s="277">
        <v>95</v>
      </c>
      <c r="E32" s="278">
        <v>1500</v>
      </c>
      <c r="F32" s="304">
        <f>Kvt!S28</f>
        <v>0</v>
      </c>
      <c r="G32" s="279">
        <v>1500</v>
      </c>
      <c r="H32" s="322">
        <v>2000</v>
      </c>
    </row>
    <row r="33" spans="1:8" ht="23.25">
      <c r="A33" s="272">
        <v>7140</v>
      </c>
      <c r="B33" s="273" t="s">
        <v>74</v>
      </c>
      <c r="C33" s="277">
        <v>7720.7</v>
      </c>
      <c r="D33" s="277">
        <v>2645</v>
      </c>
      <c r="E33" s="278">
        <v>1125</v>
      </c>
      <c r="F33" s="304">
        <f>Kvt!S29</f>
        <v>6669</v>
      </c>
      <c r="G33" s="279">
        <v>1500</v>
      </c>
      <c r="H33" s="322">
        <v>10000</v>
      </c>
    </row>
    <row r="34" spans="1:8" ht="23.25">
      <c r="A34" s="272">
        <v>7420</v>
      </c>
      <c r="B34" s="273" t="s">
        <v>75</v>
      </c>
      <c r="C34" s="277">
        <v>500</v>
      </c>
      <c r="D34" s="277">
        <v>2536</v>
      </c>
      <c r="E34" s="278">
        <v>753</v>
      </c>
      <c r="F34" s="304">
        <f>Kvt!S30</f>
        <v>3000</v>
      </c>
      <c r="G34" s="279">
        <v>1000</v>
      </c>
      <c r="H34" s="322">
        <v>5000</v>
      </c>
    </row>
    <row r="35" spans="1:8" ht="23.25">
      <c r="A35" s="272">
        <v>7711</v>
      </c>
      <c r="B35" s="273" t="s">
        <v>76</v>
      </c>
      <c r="C35" s="277">
        <v>17529</v>
      </c>
      <c r="D35" s="277">
        <v>16405</v>
      </c>
      <c r="E35" s="278">
        <v>14819</v>
      </c>
      <c r="F35" s="304">
        <f>Kvt!S31</f>
        <v>12389</v>
      </c>
      <c r="G35" s="279">
        <v>15000</v>
      </c>
      <c r="H35" s="322">
        <v>15000</v>
      </c>
    </row>
    <row r="36" spans="1:8" ht="23.25">
      <c r="A36" s="272">
        <v>7720</v>
      </c>
      <c r="B36" s="273" t="s">
        <v>77</v>
      </c>
      <c r="C36" s="277">
        <v>0</v>
      </c>
      <c r="D36" s="277">
        <v>0</v>
      </c>
      <c r="E36" s="278">
        <v>0</v>
      </c>
      <c r="F36" s="304">
        <f>Kvt!S32</f>
        <v>3429</v>
      </c>
      <c r="G36" s="279">
        <v>0</v>
      </c>
      <c r="H36" s="321">
        <v>0</v>
      </c>
    </row>
    <row r="37" spans="1:8" ht="23.25">
      <c r="A37" s="272">
        <v>7780</v>
      </c>
      <c r="B37" s="273" t="s">
        <v>60</v>
      </c>
      <c r="C37" s="277">
        <v>20032</v>
      </c>
      <c r="D37" s="277">
        <v>5992</v>
      </c>
      <c r="E37" s="278">
        <v>0</v>
      </c>
      <c r="F37" s="304">
        <f>Kvt!S33</f>
        <v>0</v>
      </c>
      <c r="G37" s="279">
        <v>0</v>
      </c>
      <c r="H37" s="321">
        <v>0</v>
      </c>
    </row>
    <row r="38" spans="1:8" ht="23.25">
      <c r="A38" s="272">
        <v>7790</v>
      </c>
      <c r="B38" s="273" t="s">
        <v>10</v>
      </c>
      <c r="C38" s="277">
        <v>1111</v>
      </c>
      <c r="D38" s="277">
        <v>1927</v>
      </c>
      <c r="E38" s="278">
        <v>1941</v>
      </c>
      <c r="F38" s="304">
        <f>Kvt!S34</f>
        <v>601</v>
      </c>
      <c r="G38" s="279">
        <v>2100</v>
      </c>
      <c r="H38" s="322">
        <v>2000</v>
      </c>
    </row>
    <row r="39" spans="1:8" ht="23.25">
      <c r="A39" s="280" t="s">
        <v>49</v>
      </c>
      <c r="B39" s="273"/>
      <c r="C39" s="281">
        <f aca="true" t="shared" si="1" ref="C39:H39">SUM(C21:C38)</f>
        <v>253843.7</v>
      </c>
      <c r="D39" s="281">
        <f t="shared" si="1"/>
        <v>228542</v>
      </c>
      <c r="E39" s="282">
        <f t="shared" si="1"/>
        <v>194569</v>
      </c>
      <c r="F39" s="305">
        <f t="shared" si="1"/>
        <v>207005</v>
      </c>
      <c r="G39" s="283">
        <f t="shared" si="1"/>
        <v>164600</v>
      </c>
      <c r="H39" s="284">
        <f t="shared" si="1"/>
        <v>205500</v>
      </c>
    </row>
    <row r="40" spans="1:8" ht="24" thickBot="1">
      <c r="A40" s="291" t="s">
        <v>78</v>
      </c>
      <c r="B40" s="292"/>
      <c r="C40" s="293">
        <f>C17-C39</f>
        <v>-2760.5</v>
      </c>
      <c r="D40" s="293">
        <f>D17-D39</f>
        <v>-7778</v>
      </c>
      <c r="E40" s="294">
        <f>E17-E39</f>
        <v>91417.89000000001</v>
      </c>
      <c r="F40" s="307">
        <f>F17-F39</f>
        <v>-1527.4199999999837</v>
      </c>
      <c r="G40" s="295">
        <f>SUM(G17-G39)</f>
        <v>68200</v>
      </c>
      <c r="H40" s="296">
        <f>SUM(H17-H39)</f>
        <v>24500</v>
      </c>
    </row>
  </sheetData>
  <sheetProtection formatCells="0" formatColumns="0" formatRows="0"/>
  <mergeCells count="1">
    <mergeCell ref="A2:H2"/>
  </mergeCells>
  <printOptions gridLines="1"/>
  <pageMargins left="0.31496062992125984" right="0.31496062992125984" top="0.35433070866141736" bottom="0.35433070866141736" header="0.31496062992125984" footer="0.31496062992125984"/>
  <pageSetup fitToHeight="0" fitToWidth="0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">
      <selection activeCell="D29" sqref="D29"/>
    </sheetView>
  </sheetViews>
  <sheetFormatPr defaultColWidth="10.28125" defaultRowHeight="15"/>
  <cols>
    <col min="1" max="1" width="28.421875" style="198" bestFit="1" customWidth="1"/>
    <col min="2" max="2" width="25.57421875" style="198" customWidth="1"/>
    <col min="3" max="3" width="18.8515625" style="198" customWidth="1"/>
    <col min="4" max="4" width="23.421875" style="198" customWidth="1"/>
    <col min="5" max="5" width="11.57421875" style="198" customWidth="1"/>
    <col min="6" max="6" width="12.57421875" style="198" bestFit="1" customWidth="1"/>
    <col min="7" max="16384" width="10.28125" style="198" customWidth="1"/>
  </cols>
  <sheetData>
    <row r="1" spans="1:4" ht="20.25">
      <c r="A1" s="100" t="s">
        <v>79</v>
      </c>
      <c r="B1" s="100"/>
      <c r="C1" s="100"/>
      <c r="D1" s="100"/>
    </row>
    <row r="2" ht="20.25">
      <c r="D2" s="100"/>
    </row>
    <row r="3" spans="1:4" ht="20.25">
      <c r="A3" s="199" t="s">
        <v>80</v>
      </c>
      <c r="C3" s="248">
        <v>2014</v>
      </c>
      <c r="D3" s="265">
        <v>2015</v>
      </c>
    </row>
    <row r="4" spans="1:4" ht="20.25">
      <c r="A4" s="199"/>
      <c r="D4" s="266"/>
    </row>
    <row r="5" spans="1:4" ht="20.25">
      <c r="A5" s="46" t="s">
        <v>81</v>
      </c>
      <c r="D5" s="100"/>
    </row>
    <row r="6" spans="1:4" ht="20.25">
      <c r="A6" s="249">
        <v>1250</v>
      </c>
      <c r="B6" s="199" t="s">
        <v>162</v>
      </c>
      <c r="C6" s="256">
        <v>1</v>
      </c>
      <c r="D6" s="271">
        <v>1</v>
      </c>
    </row>
    <row r="7" spans="1:4" ht="20.25">
      <c r="A7" s="249">
        <v>1251</v>
      </c>
      <c r="B7" s="199" t="s">
        <v>165</v>
      </c>
      <c r="C7" s="256">
        <v>1</v>
      </c>
      <c r="D7" s="271">
        <v>1</v>
      </c>
    </row>
    <row r="8" spans="1:4" ht="20.25">
      <c r="A8" s="249">
        <v>1252</v>
      </c>
      <c r="B8" s="199" t="s">
        <v>163</v>
      </c>
      <c r="C8" s="256">
        <v>1</v>
      </c>
      <c r="D8" s="271">
        <v>1</v>
      </c>
    </row>
    <row r="9" spans="1:5" ht="20.25">
      <c r="A9" s="253" t="s">
        <v>49</v>
      </c>
      <c r="B9" s="254"/>
      <c r="C9" s="200">
        <f>SUM(C6:C8)</f>
        <v>3</v>
      </c>
      <c r="D9" s="270">
        <f>SUM(D6:D8)</f>
        <v>3</v>
      </c>
      <c r="E9" s="254"/>
    </row>
    <row r="10" spans="1:5" ht="20.25">
      <c r="A10" s="253"/>
      <c r="B10" s="254"/>
      <c r="C10" s="256"/>
      <c r="D10" s="267"/>
      <c r="E10" s="254"/>
    </row>
    <row r="11" spans="1:7" ht="20.25">
      <c r="A11" s="253" t="s">
        <v>82</v>
      </c>
      <c r="B11" s="254"/>
      <c r="C11" s="256"/>
      <c r="D11" s="267"/>
      <c r="E11" s="254"/>
      <c r="G11" s="209"/>
    </row>
    <row r="12" spans="1:5" ht="20.25">
      <c r="A12" s="258">
        <v>1500</v>
      </c>
      <c r="B12" s="199" t="s">
        <v>83</v>
      </c>
      <c r="C12" s="256">
        <v>14000</v>
      </c>
      <c r="D12" s="267">
        <v>11400</v>
      </c>
      <c r="E12" s="254"/>
    </row>
    <row r="13" spans="1:5" ht="20.25">
      <c r="A13" s="258">
        <v>1580</v>
      </c>
      <c r="B13" s="199" t="s">
        <v>84</v>
      </c>
      <c r="C13" s="256">
        <v>0</v>
      </c>
      <c r="D13" s="267">
        <v>0</v>
      </c>
      <c r="E13" s="254"/>
    </row>
    <row r="14" spans="1:5" ht="20.25">
      <c r="A14" s="258">
        <v>1900</v>
      </c>
      <c r="B14" s="199" t="s">
        <v>85</v>
      </c>
      <c r="C14" s="256">
        <v>0</v>
      </c>
      <c r="D14" s="267">
        <v>0</v>
      </c>
      <c r="E14" s="254"/>
    </row>
    <row r="15" spans="1:5" ht="20.25">
      <c r="A15" s="258">
        <v>1920</v>
      </c>
      <c r="B15" s="199" t="s">
        <v>86</v>
      </c>
      <c r="C15" s="256">
        <f>Januar!E4</f>
        <v>154849.88</v>
      </c>
      <c r="D15" s="268">
        <f>Des!D35-D12</f>
        <v>102401.46</v>
      </c>
      <c r="E15" s="254"/>
    </row>
    <row r="16" spans="1:5" ht="20.25">
      <c r="A16" s="258">
        <v>1930</v>
      </c>
      <c r="B16" s="199" t="s">
        <v>86</v>
      </c>
      <c r="C16" s="256">
        <f>Januar!G4</f>
        <v>256516</v>
      </c>
      <c r="D16" s="268">
        <f>Des!F35</f>
        <v>310037</v>
      </c>
      <c r="E16" s="254"/>
    </row>
    <row r="17" spans="1:5" ht="20.25">
      <c r="A17" s="250" t="s">
        <v>49</v>
      </c>
      <c r="B17" s="199"/>
      <c r="C17" s="200">
        <f>SUM(C12:C16)</f>
        <v>425365.88</v>
      </c>
      <c r="D17" s="268">
        <f>SUM(D12:D16)</f>
        <v>423838.46</v>
      </c>
      <c r="E17" s="254"/>
    </row>
    <row r="18" spans="1:4" ht="20.25">
      <c r="A18" s="252" t="s">
        <v>164</v>
      </c>
      <c r="D18" s="100"/>
    </row>
    <row r="19" spans="1:4" ht="20.25">
      <c r="A19" s="252"/>
      <c r="D19" s="100"/>
    </row>
    <row r="20" spans="1:4" ht="20.25">
      <c r="A20" s="252"/>
      <c r="D20" s="100"/>
    </row>
    <row r="21" spans="1:5" ht="20.25">
      <c r="A21" s="259" t="s">
        <v>87</v>
      </c>
      <c r="B21" s="260"/>
      <c r="C21" s="261">
        <f>C9+C17</f>
        <v>425368.88</v>
      </c>
      <c r="D21" s="269">
        <f>D9+D17</f>
        <v>423841.46</v>
      </c>
      <c r="E21" s="254"/>
    </row>
    <row r="22" spans="1:5" ht="20.25">
      <c r="A22" s="262"/>
      <c r="B22" s="254"/>
      <c r="C22" s="256"/>
      <c r="D22" s="267"/>
      <c r="E22" s="254"/>
    </row>
    <row r="23" spans="1:5" ht="20.25">
      <c r="A23" s="262"/>
      <c r="B23" s="254"/>
      <c r="C23" s="256"/>
      <c r="D23" s="267"/>
      <c r="E23" s="254"/>
    </row>
    <row r="24" spans="1:5" ht="20.25">
      <c r="A24" s="250" t="s">
        <v>88</v>
      </c>
      <c r="B24" s="199"/>
      <c r="C24" s="200"/>
      <c r="D24" s="267"/>
      <c r="E24" s="254"/>
    </row>
    <row r="25" spans="1:5" ht="20.25">
      <c r="A25" s="262"/>
      <c r="B25" s="254"/>
      <c r="C25" s="256"/>
      <c r="D25" s="267"/>
      <c r="E25" s="254"/>
    </row>
    <row r="26" spans="1:5" ht="20.25">
      <c r="A26" s="258">
        <v>2050</v>
      </c>
      <c r="B26" s="199" t="s">
        <v>89</v>
      </c>
      <c r="C26" s="256">
        <v>425368.88</v>
      </c>
      <c r="D26" s="268">
        <v>425368.88</v>
      </c>
      <c r="E26" s="254"/>
    </row>
    <row r="27" spans="1:5" ht="20.25">
      <c r="A27" s="258">
        <v>8800</v>
      </c>
      <c r="B27" s="199" t="s">
        <v>51</v>
      </c>
      <c r="C27" s="256"/>
      <c r="D27" s="268">
        <f>Res!F40</f>
        <v>-1527.4199999999837</v>
      </c>
      <c r="E27" s="254"/>
    </row>
    <row r="28" spans="1:5" ht="20.25">
      <c r="A28" s="258">
        <v>8999</v>
      </c>
      <c r="B28" s="199" t="s">
        <v>90</v>
      </c>
      <c r="C28" s="256"/>
      <c r="D28" s="267">
        <v>0</v>
      </c>
      <c r="E28" s="254"/>
    </row>
    <row r="29" spans="1:6" ht="20.25">
      <c r="A29" s="258">
        <v>2380</v>
      </c>
      <c r="B29" s="199" t="s">
        <v>91</v>
      </c>
      <c r="C29" s="256"/>
      <c r="D29" s="267">
        <v>0</v>
      </c>
      <c r="E29" s="254"/>
      <c r="F29" s="24"/>
    </row>
    <row r="30" spans="1:5" ht="20.25">
      <c r="A30" s="258">
        <v>2400</v>
      </c>
      <c r="B30" s="199" t="s">
        <v>92</v>
      </c>
      <c r="C30" s="256"/>
      <c r="D30" s="267">
        <v>0</v>
      </c>
      <c r="E30" s="254"/>
    </row>
    <row r="31" spans="1:5" ht="20.25">
      <c r="A31" s="263" t="s">
        <v>99</v>
      </c>
      <c r="B31" s="263"/>
      <c r="C31" s="261">
        <f>SUM(C26:C30)</f>
        <v>425368.88</v>
      </c>
      <c r="D31" s="269">
        <f>SUM(D26:D30)</f>
        <v>423841.46</v>
      </c>
      <c r="E31" s="254"/>
    </row>
    <row r="32" spans="1:5" ht="18">
      <c r="A32" s="254"/>
      <c r="B32" s="254"/>
      <c r="C32" s="257"/>
      <c r="D32" s="257"/>
      <c r="E32" s="254"/>
    </row>
    <row r="33" spans="1:5" ht="18">
      <c r="A33" s="254"/>
      <c r="B33" s="254"/>
      <c r="C33" s="254"/>
      <c r="D33" s="257"/>
      <c r="E33" s="254"/>
    </row>
    <row r="34" spans="1:5" ht="18">
      <c r="A34" s="199"/>
      <c r="B34" s="199"/>
      <c r="C34" s="199"/>
      <c r="D34" s="255"/>
      <c r="E34" s="254"/>
    </row>
    <row r="35" spans="1:5" ht="18">
      <c r="A35" s="254" t="s">
        <v>159</v>
      </c>
      <c r="B35" s="254"/>
      <c r="C35" s="254"/>
      <c r="D35" s="254"/>
      <c r="E35" s="254"/>
    </row>
    <row r="36" spans="1:5" ht="18">
      <c r="A36" s="254"/>
      <c r="B36" s="254"/>
      <c r="C36" s="254"/>
      <c r="D36" s="254"/>
      <c r="E36" s="254"/>
    </row>
    <row r="37" spans="1:5" ht="18">
      <c r="A37" s="254"/>
      <c r="B37" s="254"/>
      <c r="C37" s="254"/>
      <c r="D37" s="254"/>
      <c r="E37" s="254"/>
    </row>
    <row r="38" spans="1:5" ht="18">
      <c r="A38" s="264"/>
      <c r="B38" s="264"/>
      <c r="C38" s="264"/>
      <c r="D38" s="264"/>
      <c r="E38" s="264"/>
    </row>
    <row r="39" spans="1:5" ht="18">
      <c r="A39" s="254" t="s">
        <v>93</v>
      </c>
      <c r="B39" s="254"/>
      <c r="C39" s="254" t="s">
        <v>100</v>
      </c>
      <c r="D39" s="254"/>
      <c r="E39" s="254"/>
    </row>
    <row r="40" spans="1:5" ht="18">
      <c r="A40" s="254" t="s">
        <v>94</v>
      </c>
      <c r="B40" s="254"/>
      <c r="C40" s="254" t="s">
        <v>101</v>
      </c>
      <c r="D40" s="254"/>
      <c r="E40" s="254"/>
    </row>
    <row r="41" spans="1:5" ht="18">
      <c r="A41" s="254" t="s">
        <v>95</v>
      </c>
      <c r="B41" s="254"/>
      <c r="C41" s="254" t="s">
        <v>96</v>
      </c>
      <c r="D41" s="254"/>
      <c r="E41" s="254"/>
    </row>
    <row r="42" spans="1:5" ht="18">
      <c r="A42" s="254"/>
      <c r="B42" s="254"/>
      <c r="C42" s="254"/>
      <c r="D42" s="254"/>
      <c r="E42" s="254"/>
    </row>
  </sheetData>
  <sheetProtection formatCells="0" formatColumns="0" formatRows="0"/>
  <printOptions gridLines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&amp;CØstfold og Follo Bridgekrets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37"/>
  <sheetViews>
    <sheetView zoomScalePageLayoutView="0" workbookViewId="0" topLeftCell="A1">
      <pane ySplit="2" topLeftCell="BM3" activePane="bottomLeft" state="frozen"/>
      <selection pane="topLeft" activeCell="Z14" sqref="Z14"/>
      <selection pane="bottomLeft" activeCell="D2" sqref="D2:G2"/>
    </sheetView>
  </sheetViews>
  <sheetFormatPr defaultColWidth="11.28125" defaultRowHeight="15"/>
  <cols>
    <col min="1" max="1" width="6.7109375" style="17" bestFit="1" customWidth="1"/>
    <col min="2" max="2" width="11.28125" style="25" bestFit="1" customWidth="1"/>
    <col min="3" max="3" width="21.57421875" style="22" bestFit="1" customWidth="1"/>
    <col min="4" max="4" width="12.421875" style="22" customWidth="1"/>
    <col min="5" max="5" width="11.28125" style="22" bestFit="1" customWidth="1"/>
    <col min="6" max="6" width="11.140625" style="22" customWidth="1"/>
    <col min="7" max="7" width="11.28125" style="22" bestFit="1" customWidth="1"/>
    <col min="8" max="8" width="3.00390625" style="17" customWidth="1"/>
    <col min="9" max="9" width="6.8515625" style="22" customWidth="1"/>
    <col min="10" max="18" width="7.00390625" style="22" customWidth="1"/>
    <col min="19" max="19" width="2.8515625" style="22" bestFit="1" customWidth="1"/>
    <col min="20" max="20" width="7.00390625" style="22" customWidth="1"/>
    <col min="21" max="21" width="9.8515625" style="22" bestFit="1" customWidth="1"/>
    <col min="22" max="22" width="7.00390625" style="22" customWidth="1"/>
    <col min="23" max="23" width="9.8515625" style="22" bestFit="1" customWidth="1"/>
    <col min="24" max="24" width="7.00390625" style="22" customWidth="1"/>
    <col min="25" max="25" width="9.8515625" style="22" bestFit="1" customWidth="1"/>
    <col min="26" max="27" width="7.00390625" style="22" customWidth="1"/>
    <col min="28" max="28" width="8.28125" style="22" bestFit="1" customWidth="1"/>
    <col min="29" max="33" width="7.00390625" style="22" customWidth="1"/>
    <col min="34" max="34" width="8.28125" style="22" bestFit="1" customWidth="1"/>
    <col min="35" max="36" width="7.00390625" style="22" customWidth="1"/>
    <col min="37" max="37" width="8.28125" style="22" bestFit="1" customWidth="1"/>
    <col min="38" max="38" width="8.00390625" style="17" bestFit="1" customWidth="1"/>
    <col min="39" max="16384" width="11.28125" style="22" customWidth="1"/>
  </cols>
  <sheetData>
    <row r="1" spans="1:38" s="46" customFormat="1" ht="16.5" thickBot="1">
      <c r="A1" s="1" t="s">
        <v>15</v>
      </c>
      <c r="B1" s="202">
        <f>Januar!B1</f>
        <v>2015</v>
      </c>
      <c r="C1" s="44"/>
      <c r="D1" s="309" t="s">
        <v>1</v>
      </c>
      <c r="E1" s="309"/>
      <c r="F1" s="309"/>
      <c r="G1" s="309"/>
      <c r="H1" s="3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4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45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10">
        <v>3100</v>
      </c>
      <c r="J2" s="21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11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5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S3" s="10"/>
      <c r="AC3" s="47"/>
      <c r="AD3" s="47"/>
      <c r="AE3" s="47"/>
      <c r="AF3" s="47"/>
      <c r="AG3" s="47"/>
      <c r="AH3" s="47"/>
      <c r="AI3" s="47"/>
      <c r="AJ3" s="47"/>
      <c r="AK3" s="47"/>
      <c r="AL3" s="5"/>
    </row>
    <row r="4" spans="2:37" ht="12.75" customHeight="1">
      <c r="B4" s="25" t="s">
        <v>16</v>
      </c>
      <c r="C4" s="6" t="s">
        <v>9</v>
      </c>
      <c r="D4" s="32"/>
      <c r="E4" s="32">
        <f>Januar!D11</f>
        <v>164502.88</v>
      </c>
      <c r="F4" s="32"/>
      <c r="G4" s="32">
        <f>Januar!F11</f>
        <v>256516</v>
      </c>
      <c r="H4" s="13"/>
      <c r="I4" s="24"/>
      <c r="J4" s="24"/>
      <c r="K4" s="24"/>
      <c r="L4" s="24"/>
      <c r="M4" s="24"/>
      <c r="N4" s="24"/>
      <c r="O4" s="24"/>
      <c r="P4" s="24"/>
      <c r="Q4" s="24"/>
      <c r="R4" s="24"/>
      <c r="S4" s="1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4"/>
      <c r="AI4" s="24"/>
      <c r="AJ4" s="24"/>
      <c r="AK4" s="24"/>
    </row>
    <row r="5" spans="1:37" ht="12.75" customHeight="1">
      <c r="A5" s="206">
        <v>5</v>
      </c>
      <c r="B5" s="25">
        <v>42044</v>
      </c>
      <c r="C5" s="22" t="s">
        <v>104</v>
      </c>
      <c r="D5" s="24">
        <v>-183</v>
      </c>
      <c r="E5" s="24"/>
      <c r="F5" s="24"/>
      <c r="G5" s="24"/>
      <c r="H5" s="13"/>
      <c r="I5" s="24"/>
      <c r="J5" s="24"/>
      <c r="K5" s="24"/>
      <c r="L5" s="24"/>
      <c r="M5" s="24"/>
      <c r="N5" s="24"/>
      <c r="O5" s="24"/>
      <c r="P5" s="24"/>
      <c r="Q5" s="24"/>
      <c r="R5" s="24"/>
      <c r="S5" s="15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14"/>
      <c r="AI5" s="24"/>
      <c r="AJ5" s="24"/>
      <c r="AK5" s="24">
        <v>183</v>
      </c>
    </row>
    <row r="6" spans="1:37" ht="12.75" customHeight="1">
      <c r="A6" s="206">
        <v>6</v>
      </c>
      <c r="B6" s="25">
        <v>42045</v>
      </c>
      <c r="C6" s="22" t="s">
        <v>63</v>
      </c>
      <c r="D6" s="24">
        <v>-3000</v>
      </c>
      <c r="E6" s="24"/>
      <c r="F6" s="24"/>
      <c r="G6" s="24"/>
      <c r="H6" s="13"/>
      <c r="I6" s="24"/>
      <c r="J6" s="24"/>
      <c r="K6" s="24"/>
      <c r="L6" s="24"/>
      <c r="M6" s="24"/>
      <c r="N6" s="24"/>
      <c r="O6" s="24"/>
      <c r="P6" s="24"/>
      <c r="Q6" s="24"/>
      <c r="R6" s="24"/>
      <c r="S6" s="15"/>
      <c r="T6" s="24"/>
      <c r="U6" s="24">
        <v>3000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2.75" customHeight="1">
      <c r="A7" s="206">
        <v>7</v>
      </c>
      <c r="B7" s="25">
        <v>42045</v>
      </c>
      <c r="C7" s="22" t="s">
        <v>106</v>
      </c>
      <c r="D7" s="24">
        <v>-391</v>
      </c>
      <c r="E7" s="24"/>
      <c r="F7" s="24"/>
      <c r="G7" s="24"/>
      <c r="H7" s="13"/>
      <c r="I7" s="24"/>
      <c r="J7" s="24"/>
      <c r="K7" s="24"/>
      <c r="L7" s="24"/>
      <c r="M7" s="24"/>
      <c r="N7" s="24"/>
      <c r="O7" s="24"/>
      <c r="P7" s="24"/>
      <c r="Q7" s="24"/>
      <c r="R7" s="24"/>
      <c r="S7" s="15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>
        <v>391</v>
      </c>
      <c r="AI7" s="24"/>
      <c r="AJ7" s="24"/>
      <c r="AK7" s="24"/>
    </row>
    <row r="8" spans="1:37" ht="12.75" customHeight="1">
      <c r="A8" s="206">
        <v>8</v>
      </c>
      <c r="B8" s="25">
        <v>42060</v>
      </c>
      <c r="C8" s="22" t="s">
        <v>65</v>
      </c>
      <c r="D8" s="24">
        <v>-1000</v>
      </c>
      <c r="E8" s="24"/>
      <c r="F8" s="24"/>
      <c r="G8" s="24"/>
      <c r="H8" s="13"/>
      <c r="I8" s="24"/>
      <c r="J8" s="24"/>
      <c r="K8" s="24"/>
      <c r="L8" s="24"/>
      <c r="M8" s="24"/>
      <c r="N8" s="24"/>
      <c r="O8" s="24"/>
      <c r="P8" s="24"/>
      <c r="Q8" s="24"/>
      <c r="R8" s="24"/>
      <c r="S8" s="15"/>
      <c r="T8" s="24"/>
      <c r="U8" s="24"/>
      <c r="V8" s="24"/>
      <c r="W8" s="24">
        <v>1000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12.75" customHeight="1">
      <c r="A9" s="206">
        <v>9</v>
      </c>
      <c r="B9" s="25">
        <v>42060</v>
      </c>
      <c r="C9" s="22" t="s">
        <v>107</v>
      </c>
      <c r="D9" s="24">
        <v>-135</v>
      </c>
      <c r="E9" s="24"/>
      <c r="F9" s="24"/>
      <c r="G9" s="24"/>
      <c r="H9" s="13"/>
      <c r="I9" s="24"/>
      <c r="J9" s="24"/>
      <c r="K9" s="24"/>
      <c r="L9" s="24"/>
      <c r="M9" s="24"/>
      <c r="N9" s="24"/>
      <c r="O9" s="24"/>
      <c r="P9" s="24"/>
      <c r="Q9" s="24"/>
      <c r="R9" s="24"/>
      <c r="S9" s="15"/>
      <c r="T9" s="24"/>
      <c r="U9" s="24"/>
      <c r="V9" s="24"/>
      <c r="W9" s="24"/>
      <c r="X9" s="24"/>
      <c r="Y9" s="24"/>
      <c r="Z9" s="24"/>
      <c r="AA9" s="24"/>
      <c r="AB9" s="24">
        <v>135</v>
      </c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2.75" customHeight="1">
      <c r="A10" s="206">
        <v>10</v>
      </c>
      <c r="B10" s="25">
        <v>42060</v>
      </c>
      <c r="C10" s="22" t="s">
        <v>108</v>
      </c>
      <c r="D10" s="24">
        <v>-4000</v>
      </c>
      <c r="E10" s="24"/>
      <c r="F10" s="24"/>
      <c r="G10" s="24"/>
      <c r="H10" s="1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5"/>
      <c r="T10" s="24"/>
      <c r="U10" s="24"/>
      <c r="V10" s="24"/>
      <c r="W10" s="24"/>
      <c r="X10" s="24"/>
      <c r="Y10" s="24">
        <v>4000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2.75" customHeight="1">
      <c r="A11" s="206"/>
      <c r="D11" s="24"/>
      <c r="E11" s="24"/>
      <c r="F11" s="24"/>
      <c r="G11" s="24"/>
      <c r="H11" s="1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8" s="23" customFormat="1" ht="15">
      <c r="A12" s="17"/>
      <c r="B12" s="25"/>
      <c r="C12" s="28" t="s">
        <v>11</v>
      </c>
      <c r="D12" s="29">
        <f>SUM(D5:D11)</f>
        <v>-8709</v>
      </c>
      <c r="E12" s="29">
        <f>SUM(E5:E11)</f>
        <v>0</v>
      </c>
      <c r="F12" s="29">
        <f>SUM(F5:F11)</f>
        <v>0</v>
      </c>
      <c r="G12" s="29">
        <f>SUM(G5:G11)</f>
        <v>0</v>
      </c>
      <c r="H12" s="31"/>
      <c r="I12" s="29">
        <f aca="true" t="shared" si="0" ref="I12:R12">SUM(I5:I11)</f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  <c r="S12" s="31"/>
      <c r="T12" s="29">
        <f aca="true" t="shared" si="1" ref="T12:AK12">SUM(T5:T11)</f>
        <v>0</v>
      </c>
      <c r="U12" s="29">
        <f t="shared" si="1"/>
        <v>3000</v>
      </c>
      <c r="V12" s="29">
        <f t="shared" si="1"/>
        <v>0</v>
      </c>
      <c r="W12" s="29">
        <f t="shared" si="1"/>
        <v>1000</v>
      </c>
      <c r="X12" s="29">
        <f t="shared" si="1"/>
        <v>0</v>
      </c>
      <c r="Y12" s="29">
        <f t="shared" si="1"/>
        <v>4000</v>
      </c>
      <c r="Z12" s="29">
        <f t="shared" si="1"/>
        <v>0</v>
      </c>
      <c r="AA12" s="29">
        <f t="shared" si="1"/>
        <v>0</v>
      </c>
      <c r="AB12" s="29">
        <f t="shared" si="1"/>
        <v>135</v>
      </c>
      <c r="AC12" s="29">
        <f t="shared" si="1"/>
        <v>0</v>
      </c>
      <c r="AD12" s="29">
        <f t="shared" si="1"/>
        <v>0</v>
      </c>
      <c r="AE12" s="29">
        <f t="shared" si="1"/>
        <v>0</v>
      </c>
      <c r="AF12" s="29">
        <f t="shared" si="1"/>
        <v>0</v>
      </c>
      <c r="AG12" s="29">
        <f t="shared" si="1"/>
        <v>0</v>
      </c>
      <c r="AH12" s="29">
        <f t="shared" si="1"/>
        <v>391</v>
      </c>
      <c r="AI12" s="29">
        <f t="shared" si="1"/>
        <v>0</v>
      </c>
      <c r="AJ12" s="29">
        <f t="shared" si="1"/>
        <v>0</v>
      </c>
      <c r="AK12" s="29">
        <f t="shared" si="1"/>
        <v>183</v>
      </c>
      <c r="AL12" s="17"/>
    </row>
    <row r="13" spans="1:38" s="23" customFormat="1" ht="15.75" thickBot="1">
      <c r="A13" s="17"/>
      <c r="B13" s="25"/>
      <c r="C13" s="28" t="s">
        <v>12</v>
      </c>
      <c r="D13" s="32">
        <f>E4+D12+E12</f>
        <v>155793.88</v>
      </c>
      <c r="E13" s="32"/>
      <c r="F13" s="32">
        <f>G4+F12+G12</f>
        <v>256516</v>
      </c>
      <c r="G13" s="32"/>
      <c r="H13" s="33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3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8"/>
      <c r="AJ13" s="32"/>
      <c r="AK13" s="32"/>
      <c r="AL13" s="17"/>
    </row>
    <row r="14" spans="1:38" s="23" customFormat="1" ht="15.75" thickBot="1">
      <c r="A14" s="17"/>
      <c r="B14" s="25"/>
      <c r="C14" s="48" t="s">
        <v>13</v>
      </c>
      <c r="D14" s="35">
        <f>D12+F12+T14</f>
        <v>0</v>
      </c>
      <c r="E14" s="35">
        <f>E12+G12-I14</f>
        <v>0</v>
      </c>
      <c r="F14" s="35"/>
      <c r="G14" s="35"/>
      <c r="H14" s="35"/>
      <c r="I14" s="308">
        <f>SUM(I12:R12)</f>
        <v>0</v>
      </c>
      <c r="J14" s="308"/>
      <c r="K14" s="308"/>
      <c r="L14" s="308"/>
      <c r="M14" s="308"/>
      <c r="N14" s="308"/>
      <c r="O14" s="308"/>
      <c r="P14" s="308"/>
      <c r="Q14" s="308"/>
      <c r="R14" s="308"/>
      <c r="S14" s="49"/>
      <c r="T14" s="308">
        <f>SUM(U12:AK12)</f>
        <v>8709</v>
      </c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17"/>
    </row>
    <row r="15" spans="1:38" s="23" customFormat="1" ht="15.75" thickBot="1">
      <c r="A15" s="17"/>
      <c r="B15" s="25"/>
      <c r="C15" s="39" t="s">
        <v>14</v>
      </c>
      <c r="D15" s="40">
        <f>E4+D12+E12-D13</f>
        <v>0</v>
      </c>
      <c r="E15" s="41"/>
      <c r="F15" s="42">
        <f>G4+F12+G12-F13</f>
        <v>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17"/>
    </row>
    <row r="16" spans="1:38" s="23" customFormat="1" ht="15">
      <c r="A16" s="17"/>
      <c r="B16" s="25"/>
      <c r="C16" s="22"/>
      <c r="D16" s="24"/>
      <c r="E16" s="24"/>
      <c r="F16" s="24"/>
      <c r="G16" s="24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17"/>
    </row>
    <row r="17" spans="1:38" s="23" customFormat="1" ht="15">
      <c r="A17" s="17"/>
      <c r="B17" s="25"/>
      <c r="C17" s="22"/>
      <c r="D17" s="24"/>
      <c r="E17" s="24"/>
      <c r="F17" s="24"/>
      <c r="G17" s="24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17"/>
    </row>
    <row r="18" spans="1:38" s="23" customFormat="1" ht="15">
      <c r="A18" s="17"/>
      <c r="B18" s="25"/>
      <c r="C18" s="22"/>
      <c r="D18" s="24"/>
      <c r="E18" s="24"/>
      <c r="F18" s="24"/>
      <c r="G18" s="24"/>
      <c r="H18" s="1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7"/>
    </row>
    <row r="19" spans="1:38" s="23" customFormat="1" ht="15">
      <c r="A19" s="17"/>
      <c r="B19" s="25"/>
      <c r="C19" s="22"/>
      <c r="D19" s="24"/>
      <c r="E19" s="24"/>
      <c r="F19" s="24"/>
      <c r="G19" s="24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7"/>
    </row>
    <row r="20" spans="1:38" s="23" customFormat="1" ht="15">
      <c r="A20" s="17"/>
      <c r="B20" s="25"/>
      <c r="C20" s="22"/>
      <c r="D20" s="24"/>
      <c r="E20" s="24"/>
      <c r="F20" s="24"/>
      <c r="G20" s="24"/>
      <c r="H20" s="1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17"/>
    </row>
    <row r="21" spans="1:38" s="23" customFormat="1" ht="15">
      <c r="A21" s="17"/>
      <c r="B21" s="25"/>
      <c r="C21" s="22"/>
      <c r="D21" s="24"/>
      <c r="E21" s="24"/>
      <c r="F21" s="24"/>
      <c r="G21" s="24"/>
      <c r="H21" s="1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7"/>
    </row>
    <row r="22" spans="1:38" s="23" customFormat="1" ht="15">
      <c r="A22" s="17"/>
      <c r="B22" s="25"/>
      <c r="C22" s="22"/>
      <c r="D22" s="24"/>
      <c r="E22" s="24"/>
      <c r="F22" s="24"/>
      <c r="G22" s="24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7"/>
    </row>
    <row r="23" spans="1:38" s="23" customFormat="1" ht="15">
      <c r="A23" s="17"/>
      <c r="B23" s="25"/>
      <c r="C23" s="22"/>
      <c r="D23" s="24"/>
      <c r="E23" s="24"/>
      <c r="F23" s="24"/>
      <c r="G23" s="24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7"/>
    </row>
    <row r="24" spans="1:38" s="23" customFormat="1" ht="15">
      <c r="A24" s="17"/>
      <c r="B24" s="25"/>
      <c r="C24" s="22"/>
      <c r="D24" s="24"/>
      <c r="E24" s="24"/>
      <c r="F24" s="24"/>
      <c r="G24" s="24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17"/>
    </row>
    <row r="25" spans="1:38" s="23" customFormat="1" ht="15">
      <c r="A25" s="17"/>
      <c r="B25" s="25"/>
      <c r="C25" s="22"/>
      <c r="D25" s="24"/>
      <c r="E25" s="24"/>
      <c r="F25" s="24"/>
      <c r="G25" s="24"/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17"/>
    </row>
    <row r="26" spans="1:38" s="23" customFormat="1" ht="15">
      <c r="A26" s="17"/>
      <c r="B26" s="25"/>
      <c r="C26" s="22"/>
      <c r="D26" s="24"/>
      <c r="E26" s="24"/>
      <c r="F26" s="24"/>
      <c r="G26" s="24"/>
      <c r="H26" s="1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17"/>
    </row>
    <row r="27" spans="1:38" s="23" customFormat="1" ht="15">
      <c r="A27" s="17"/>
      <c r="B27" s="25"/>
      <c r="C27" s="22"/>
      <c r="D27" s="24"/>
      <c r="E27" s="24"/>
      <c r="F27" s="24"/>
      <c r="G27" s="24"/>
      <c r="H27" s="1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7"/>
    </row>
    <row r="28" spans="1:38" s="23" customFormat="1" ht="15">
      <c r="A28" s="17"/>
      <c r="B28" s="25"/>
      <c r="C28" s="22"/>
      <c r="D28" s="24"/>
      <c r="E28" s="24"/>
      <c r="F28" s="24"/>
      <c r="G28" s="24"/>
      <c r="H28" s="1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7"/>
    </row>
    <row r="29" spans="1:38" s="23" customFormat="1" ht="15">
      <c r="A29" s="17"/>
      <c r="B29" s="25"/>
      <c r="C29" s="22"/>
      <c r="D29" s="24"/>
      <c r="E29" s="24"/>
      <c r="F29" s="24"/>
      <c r="G29" s="24"/>
      <c r="H29" s="1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17"/>
    </row>
    <row r="30" spans="1:38" s="23" customFormat="1" ht="15">
      <c r="A30" s="17"/>
      <c r="B30" s="25"/>
      <c r="C30" s="22"/>
      <c r="D30" s="24"/>
      <c r="E30" s="24"/>
      <c r="F30" s="24"/>
      <c r="G30" s="24"/>
      <c r="H30" s="1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17"/>
    </row>
    <row r="31" spans="1:38" s="23" customFormat="1" ht="15">
      <c r="A31" s="17"/>
      <c r="B31" s="25"/>
      <c r="C31" s="22"/>
      <c r="D31" s="24"/>
      <c r="E31" s="24"/>
      <c r="F31" s="24"/>
      <c r="G31" s="24"/>
      <c r="H31" s="1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7"/>
    </row>
    <row r="32" spans="1:38" s="23" customFormat="1" ht="15">
      <c r="A32" s="17"/>
      <c r="B32" s="25"/>
      <c r="C32" s="22"/>
      <c r="D32" s="24"/>
      <c r="E32" s="24"/>
      <c r="F32" s="24"/>
      <c r="G32" s="24"/>
      <c r="H32" s="1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7"/>
    </row>
    <row r="33" spans="1:38" s="23" customFormat="1" ht="15">
      <c r="A33" s="17"/>
      <c r="B33" s="25"/>
      <c r="C33" s="22"/>
      <c r="D33" s="24"/>
      <c r="E33" s="24"/>
      <c r="F33" s="24"/>
      <c r="G33" s="24"/>
      <c r="H33" s="1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17"/>
    </row>
    <row r="34" spans="1:38" s="23" customFormat="1" ht="15">
      <c r="A34" s="17"/>
      <c r="B34" s="25"/>
      <c r="C34" s="22"/>
      <c r="D34" s="24"/>
      <c r="E34" s="24"/>
      <c r="F34" s="24"/>
      <c r="G34" s="24"/>
      <c r="H34" s="1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17"/>
    </row>
    <row r="35" spans="1:38" s="23" customFormat="1" ht="15">
      <c r="A35" s="17"/>
      <c r="B35" s="25"/>
      <c r="C35" s="22"/>
      <c r="D35" s="24"/>
      <c r="E35" s="24"/>
      <c r="F35" s="24"/>
      <c r="G35" s="24"/>
      <c r="H35" s="1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17"/>
    </row>
    <row r="36" spans="1:38" s="23" customFormat="1" ht="15">
      <c r="A36" s="17"/>
      <c r="B36" s="25"/>
      <c r="C36" s="22"/>
      <c r="D36" s="24"/>
      <c r="E36" s="24"/>
      <c r="F36" s="24"/>
      <c r="G36" s="24"/>
      <c r="H36" s="1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17"/>
    </row>
    <row r="37" spans="1:38" s="23" customFormat="1" ht="15">
      <c r="A37" s="17"/>
      <c r="B37" s="25"/>
      <c r="C37" s="22"/>
      <c r="D37" s="22"/>
      <c r="E37" s="24"/>
      <c r="F37" s="24"/>
      <c r="G37" s="24"/>
      <c r="H37" s="1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17"/>
    </row>
  </sheetData>
  <sheetProtection/>
  <mergeCells count="7">
    <mergeCell ref="I14:R14"/>
    <mergeCell ref="T14:AK14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8"/>
  <sheetViews>
    <sheetView zoomScalePageLayoutView="0" workbookViewId="0" topLeftCell="A1">
      <pane ySplit="2" topLeftCell="BM3" activePane="bottomLeft" state="frozen"/>
      <selection pane="topLeft" activeCell="S33" sqref="S33:S34"/>
      <selection pane="bottomLeft" activeCell="D2" sqref="D2:G2"/>
    </sheetView>
  </sheetViews>
  <sheetFormatPr defaultColWidth="11.28125" defaultRowHeight="15"/>
  <cols>
    <col min="1" max="1" width="6.7109375" style="17" bestFit="1" customWidth="1"/>
    <col min="2" max="2" width="15.28125" style="25" customWidth="1"/>
    <col min="3" max="3" width="18.7109375" style="22" bestFit="1" customWidth="1"/>
    <col min="4" max="4" width="12.421875" style="22" customWidth="1"/>
    <col min="5" max="5" width="11.28125" style="22" bestFit="1" customWidth="1"/>
    <col min="6" max="6" width="11.7109375" style="22" bestFit="1" customWidth="1"/>
    <col min="7" max="7" width="11.28125" style="22" bestFit="1" customWidth="1"/>
    <col min="8" max="8" width="2.00390625" style="17" bestFit="1" customWidth="1"/>
    <col min="9" max="11" width="7.00390625" style="22" customWidth="1"/>
    <col min="12" max="12" width="10.28125" style="24" bestFit="1" customWidth="1"/>
    <col min="13" max="13" width="10.28125" style="22" bestFit="1" customWidth="1"/>
    <col min="14" max="15" width="7.00390625" style="22" customWidth="1"/>
    <col min="16" max="16" width="10.28125" style="24" bestFit="1" customWidth="1"/>
    <col min="17" max="18" width="7.00390625" style="22" customWidth="1"/>
    <col min="19" max="19" width="2.140625" style="22" bestFit="1" customWidth="1"/>
    <col min="20" max="25" width="7.00390625" style="22" customWidth="1"/>
    <col min="26" max="26" width="9.8515625" style="22" bestFit="1" customWidth="1"/>
    <col min="27" max="34" width="7.00390625" style="22" customWidth="1"/>
    <col min="35" max="35" width="8.28125" style="22" bestFit="1" customWidth="1"/>
    <col min="36" max="37" width="7.00390625" style="22" customWidth="1"/>
    <col min="38" max="38" width="7.8515625" style="234" bestFit="1" customWidth="1"/>
    <col min="39" max="16384" width="11.28125" style="22" customWidth="1"/>
  </cols>
  <sheetData>
    <row r="1" spans="1:38" s="46" customFormat="1" ht="16.5" thickBot="1">
      <c r="A1" s="1" t="s">
        <v>17</v>
      </c>
      <c r="B1" s="237">
        <f>Januar!B1</f>
        <v>2015</v>
      </c>
      <c r="D1" s="309" t="s">
        <v>1</v>
      </c>
      <c r="E1" s="309"/>
      <c r="F1" s="309"/>
      <c r="G1" s="309"/>
      <c r="H1" s="50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51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232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10">
        <v>3100</v>
      </c>
      <c r="J2" s="21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31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233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L3" s="14"/>
      <c r="P3" s="14"/>
      <c r="S3" s="10"/>
      <c r="AC3" s="47"/>
      <c r="AD3" s="47"/>
      <c r="AE3" s="47"/>
      <c r="AF3" s="47"/>
      <c r="AG3" s="47"/>
      <c r="AH3" s="47"/>
      <c r="AI3" s="47"/>
      <c r="AJ3" s="47"/>
      <c r="AK3" s="47"/>
      <c r="AL3" s="233" t="s">
        <v>4</v>
      </c>
    </row>
    <row r="4" spans="3:35" ht="12.75">
      <c r="C4" s="6" t="s">
        <v>9</v>
      </c>
      <c r="D4" s="32"/>
      <c r="E4" s="32">
        <f>Februar!D13</f>
        <v>155793.88</v>
      </c>
      <c r="F4" s="32"/>
      <c r="G4" s="32">
        <f>Februar!F13</f>
        <v>256516</v>
      </c>
      <c r="H4" s="13"/>
      <c r="I4" s="24"/>
      <c r="J4" s="24"/>
      <c r="K4" s="24"/>
      <c r="M4" s="24"/>
      <c r="N4" s="24"/>
      <c r="O4" s="24"/>
      <c r="Q4" s="24"/>
      <c r="R4" s="24"/>
      <c r="S4" s="10"/>
      <c r="T4" s="24"/>
      <c r="AH4" s="17"/>
      <c r="AI4" s="22">
        <v>189</v>
      </c>
    </row>
    <row r="5" spans="1:38" ht="12.75">
      <c r="A5" s="206">
        <v>11</v>
      </c>
      <c r="B5" s="25" t="s">
        <v>109</v>
      </c>
      <c r="C5" s="22" t="s">
        <v>104</v>
      </c>
      <c r="D5" s="24">
        <v>-189</v>
      </c>
      <c r="E5" s="24"/>
      <c r="F5" s="24"/>
      <c r="G5" s="24"/>
      <c r="H5" s="13"/>
      <c r="I5" s="24"/>
      <c r="J5" s="24"/>
      <c r="K5" s="24"/>
      <c r="M5" s="24"/>
      <c r="N5" s="24"/>
      <c r="O5" s="24"/>
      <c r="Q5" s="24"/>
      <c r="R5" s="24"/>
      <c r="S5" s="1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34">
        <f aca="true" t="shared" si="0" ref="AL5:AL10">A5</f>
        <v>11</v>
      </c>
    </row>
    <row r="6" spans="1:38" ht="12.75">
      <c r="A6" s="206">
        <v>12</v>
      </c>
      <c r="B6" s="25">
        <v>42075</v>
      </c>
      <c r="C6" s="22" t="s">
        <v>110</v>
      </c>
      <c r="D6" s="24">
        <v>-3181</v>
      </c>
      <c r="E6" s="24"/>
      <c r="F6" s="24"/>
      <c r="G6" s="24"/>
      <c r="H6" s="13"/>
      <c r="I6" s="24"/>
      <c r="J6" s="24"/>
      <c r="K6" s="24"/>
      <c r="M6" s="24"/>
      <c r="N6" s="24"/>
      <c r="O6" s="24"/>
      <c r="Q6" s="24"/>
      <c r="R6" s="24"/>
      <c r="S6" s="10"/>
      <c r="T6" s="24"/>
      <c r="U6" s="24"/>
      <c r="V6" s="24"/>
      <c r="W6" s="24"/>
      <c r="X6" s="24"/>
      <c r="Y6" s="24"/>
      <c r="Z6" s="24">
        <v>3181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34">
        <f t="shared" si="0"/>
        <v>12</v>
      </c>
    </row>
    <row r="7" spans="1:38" ht="12.75">
      <c r="A7" s="206">
        <v>13</v>
      </c>
      <c r="B7" s="25">
        <v>42075</v>
      </c>
      <c r="C7" s="22" t="s">
        <v>105</v>
      </c>
      <c r="D7" s="24">
        <v>-3000</v>
      </c>
      <c r="E7" s="24"/>
      <c r="F7" s="24"/>
      <c r="G7" s="24"/>
      <c r="H7" s="13"/>
      <c r="I7" s="24"/>
      <c r="J7" s="24"/>
      <c r="K7" s="24"/>
      <c r="M7" s="24"/>
      <c r="N7" s="24"/>
      <c r="O7" s="24"/>
      <c r="Q7" s="24"/>
      <c r="R7" s="24"/>
      <c r="S7" s="10"/>
      <c r="T7" s="24"/>
      <c r="U7" s="24"/>
      <c r="V7" s="24"/>
      <c r="W7" s="24"/>
      <c r="X7" s="24"/>
      <c r="Y7" s="24"/>
      <c r="Z7" s="24">
        <v>3000</v>
      </c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34">
        <f t="shared" si="0"/>
        <v>13</v>
      </c>
    </row>
    <row r="8" spans="1:39" s="23" customFormat="1" ht="15">
      <c r="A8" s="206">
        <v>14</v>
      </c>
      <c r="B8" s="25">
        <v>42083</v>
      </c>
      <c r="C8" s="22" t="s">
        <v>111</v>
      </c>
      <c r="D8" s="24"/>
      <c r="E8" s="24">
        <v>53640</v>
      </c>
      <c r="F8" s="24"/>
      <c r="G8" s="24"/>
      <c r="H8" s="13"/>
      <c r="I8" s="24"/>
      <c r="J8" s="24"/>
      <c r="K8" s="24"/>
      <c r="L8" s="24"/>
      <c r="M8" s="24"/>
      <c r="N8" s="24"/>
      <c r="O8" s="24"/>
      <c r="P8" s="24">
        <v>53640</v>
      </c>
      <c r="Q8" s="24"/>
      <c r="R8" s="24"/>
      <c r="S8" s="10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34">
        <f t="shared" si="0"/>
        <v>14</v>
      </c>
      <c r="AM8" s="22"/>
    </row>
    <row r="9" spans="1:39" s="23" customFormat="1" ht="15">
      <c r="A9" s="206">
        <v>15</v>
      </c>
      <c r="B9" s="25">
        <v>42088</v>
      </c>
      <c r="C9" s="22" t="s">
        <v>112</v>
      </c>
      <c r="D9" s="24"/>
      <c r="E9" s="24">
        <v>17400</v>
      </c>
      <c r="F9" s="24"/>
      <c r="G9" s="24"/>
      <c r="H9" s="13"/>
      <c r="I9" s="24"/>
      <c r="J9" s="24"/>
      <c r="K9" s="24"/>
      <c r="L9" s="236"/>
      <c r="M9" s="236">
        <v>17400</v>
      </c>
      <c r="N9" s="24"/>
      <c r="O9" s="24"/>
      <c r="P9" s="24"/>
      <c r="Q9" s="24"/>
      <c r="R9" s="24"/>
      <c r="S9" s="10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34">
        <f t="shared" si="0"/>
        <v>15</v>
      </c>
      <c r="AM9" s="22"/>
    </row>
    <row r="10" spans="1:39" s="23" customFormat="1" ht="15">
      <c r="A10" s="206"/>
      <c r="B10" s="25"/>
      <c r="C10" s="22"/>
      <c r="D10" s="24"/>
      <c r="E10" s="24"/>
      <c r="F10" s="24"/>
      <c r="G10" s="24"/>
      <c r="H10" s="1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0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34">
        <f t="shared" si="0"/>
        <v>0</v>
      </c>
      <c r="AM10" s="22"/>
    </row>
    <row r="11" spans="1:39" s="23" customFormat="1" ht="12" customHeight="1">
      <c r="A11" s="17"/>
      <c r="B11" s="25"/>
      <c r="C11" s="28" t="s">
        <v>11</v>
      </c>
      <c r="D11" s="29">
        <f>SUM(D5:D10)</f>
        <v>-6370</v>
      </c>
      <c r="E11" s="29">
        <f>SUM(E5:E10)</f>
        <v>71040</v>
      </c>
      <c r="F11" s="29">
        <f>SUM(F5:F10)</f>
        <v>0</v>
      </c>
      <c r="G11" s="29">
        <f>SUM(G5:G10)</f>
        <v>0</v>
      </c>
      <c r="H11" s="31"/>
      <c r="I11" s="29">
        <f aca="true" t="shared" si="1" ref="I11:R11">SUM(I4:I10)</f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17400</v>
      </c>
      <c r="N11" s="29">
        <f t="shared" si="1"/>
        <v>0</v>
      </c>
      <c r="O11" s="29">
        <f t="shared" si="1"/>
        <v>0</v>
      </c>
      <c r="P11" s="29">
        <f t="shared" si="1"/>
        <v>53640</v>
      </c>
      <c r="Q11" s="29">
        <f t="shared" si="1"/>
        <v>0</v>
      </c>
      <c r="R11" s="29">
        <f t="shared" si="1"/>
        <v>0</v>
      </c>
      <c r="S11" s="52"/>
      <c r="T11" s="29">
        <f aca="true" t="shared" si="2" ref="T11:AK11">SUM(T4:T10)</f>
        <v>0</v>
      </c>
      <c r="U11" s="29">
        <f t="shared" si="2"/>
        <v>0</v>
      </c>
      <c r="V11" s="29">
        <f t="shared" si="2"/>
        <v>0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9">
        <f t="shared" si="2"/>
        <v>6181</v>
      </c>
      <c r="AA11" s="29">
        <f t="shared" si="2"/>
        <v>0</v>
      </c>
      <c r="AB11" s="29">
        <f t="shared" si="2"/>
        <v>0</v>
      </c>
      <c r="AC11" s="29">
        <f t="shared" si="2"/>
        <v>0</v>
      </c>
      <c r="AD11" s="29">
        <f t="shared" si="2"/>
        <v>0</v>
      </c>
      <c r="AE11" s="29">
        <f t="shared" si="2"/>
        <v>0</v>
      </c>
      <c r="AF11" s="29">
        <f t="shared" si="2"/>
        <v>0</v>
      </c>
      <c r="AG11" s="29">
        <f t="shared" si="2"/>
        <v>0</v>
      </c>
      <c r="AH11" s="29">
        <f t="shared" si="2"/>
        <v>0</v>
      </c>
      <c r="AI11" s="29">
        <f t="shared" si="2"/>
        <v>189</v>
      </c>
      <c r="AJ11" s="29">
        <f t="shared" si="2"/>
        <v>0</v>
      </c>
      <c r="AK11" s="29">
        <f t="shared" si="2"/>
        <v>0</v>
      </c>
      <c r="AL11" s="234"/>
      <c r="AM11" s="22"/>
    </row>
    <row r="12" spans="1:39" s="23" customFormat="1" ht="15.75" thickBot="1">
      <c r="A12" s="17"/>
      <c r="B12" s="25"/>
      <c r="C12" s="28" t="s">
        <v>12</v>
      </c>
      <c r="D12" s="32">
        <f>E4+D11+E11</f>
        <v>220463.88</v>
      </c>
      <c r="E12" s="32"/>
      <c r="F12" s="32">
        <f>G4+F11+G11</f>
        <v>256516</v>
      </c>
      <c r="G12" s="32"/>
      <c r="H12" s="33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53"/>
      <c r="T12" s="29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28"/>
      <c r="AJ12" s="32"/>
      <c r="AK12" s="32"/>
      <c r="AL12" s="234"/>
      <c r="AM12" s="22"/>
    </row>
    <row r="13" spans="1:39" s="23" customFormat="1" ht="17.25" customHeight="1" thickBot="1">
      <c r="A13" s="17"/>
      <c r="B13" s="25"/>
      <c r="C13" s="48" t="s">
        <v>13</v>
      </c>
      <c r="D13" s="35">
        <f>D11+F11+T13</f>
        <v>0</v>
      </c>
      <c r="E13" s="35">
        <f>E11+G11-I13</f>
        <v>0</v>
      </c>
      <c r="F13" s="35"/>
      <c r="G13" s="35"/>
      <c r="H13" s="37"/>
      <c r="I13" s="308">
        <f>SUM(I11:R11)</f>
        <v>71040</v>
      </c>
      <c r="J13" s="308"/>
      <c r="K13" s="308"/>
      <c r="L13" s="308"/>
      <c r="M13" s="308"/>
      <c r="N13" s="308"/>
      <c r="O13" s="308"/>
      <c r="P13" s="308"/>
      <c r="Q13" s="308"/>
      <c r="R13" s="308"/>
      <c r="S13" s="55"/>
      <c r="T13" s="308">
        <f>SUM(T11:AK11)</f>
        <v>6370</v>
      </c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234"/>
      <c r="AM13" s="22"/>
    </row>
    <row r="14" spans="1:39" s="23" customFormat="1" ht="15.75" thickBot="1">
      <c r="A14" s="17"/>
      <c r="B14" s="25"/>
      <c r="C14" s="56" t="s">
        <v>14</v>
      </c>
      <c r="D14" s="40">
        <f>E4+D11+E11-D12</f>
        <v>0</v>
      </c>
      <c r="E14" s="41"/>
      <c r="F14" s="42">
        <f>G4+F11+G11-F12</f>
        <v>0</v>
      </c>
      <c r="G14" s="22"/>
      <c r="H14" s="24"/>
      <c r="I14" s="22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5"/>
      <c r="AM14" s="17"/>
    </row>
    <row r="15" spans="1:39" s="23" customFormat="1" ht="15">
      <c r="A15" s="17"/>
      <c r="B15" s="25"/>
      <c r="C15" s="22"/>
      <c r="D15" s="24"/>
      <c r="E15" s="24"/>
      <c r="F15" s="24"/>
      <c r="G15" s="24"/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4"/>
      <c r="AM15" s="22"/>
    </row>
    <row r="16" spans="1:39" s="23" customFormat="1" ht="15">
      <c r="A16" s="17"/>
      <c r="B16" s="25"/>
      <c r="C16" s="22"/>
      <c r="D16" s="26"/>
      <c r="E16" s="24"/>
      <c r="F16" s="24"/>
      <c r="G16" s="24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4"/>
      <c r="AM16" s="22"/>
    </row>
    <row r="17" spans="1:39" s="23" customFormat="1" ht="15">
      <c r="A17" s="17"/>
      <c r="B17" s="25"/>
      <c r="C17" s="22"/>
      <c r="D17" s="24"/>
      <c r="E17" s="24"/>
      <c r="F17" s="24"/>
      <c r="G17" s="24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4"/>
      <c r="AM17" s="22"/>
    </row>
    <row r="18" spans="1:39" s="23" customFormat="1" ht="15">
      <c r="A18" s="17"/>
      <c r="B18" s="25"/>
      <c r="C18" s="22"/>
      <c r="D18" s="24"/>
      <c r="E18" s="24"/>
      <c r="F18" s="24"/>
      <c r="G18" s="24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4"/>
      <c r="AM18" s="22"/>
    </row>
    <row r="19" spans="1:39" s="23" customFormat="1" ht="15">
      <c r="A19" s="17"/>
      <c r="B19" s="25"/>
      <c r="C19" s="22"/>
      <c r="D19" s="24"/>
      <c r="E19" s="24"/>
      <c r="F19" s="24"/>
      <c r="G19" s="24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4"/>
      <c r="AM19" s="22"/>
    </row>
    <row r="20" spans="1:39" s="23" customFormat="1" ht="15">
      <c r="A20" s="17"/>
      <c r="B20" s="25"/>
      <c r="C20" s="22"/>
      <c r="D20" s="24"/>
      <c r="E20" s="24"/>
      <c r="F20" s="24"/>
      <c r="G20" s="24"/>
      <c r="H20" s="1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4"/>
      <c r="AM20" s="22"/>
    </row>
    <row r="21" spans="1:39" s="23" customFormat="1" ht="15">
      <c r="A21" s="17"/>
      <c r="B21" s="25"/>
      <c r="C21" s="22"/>
      <c r="D21" s="24"/>
      <c r="E21" s="24"/>
      <c r="F21" s="24"/>
      <c r="G21" s="24"/>
      <c r="H21" s="1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4"/>
      <c r="AM21" s="22"/>
    </row>
    <row r="22" spans="1:39" s="23" customFormat="1" ht="15">
      <c r="A22" s="17"/>
      <c r="B22" s="25"/>
      <c r="C22" s="22"/>
      <c r="D22" s="24"/>
      <c r="E22" s="24"/>
      <c r="F22" s="24"/>
      <c r="G22" s="24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4"/>
      <c r="AM22" s="22"/>
    </row>
    <row r="23" spans="1:39" s="23" customFormat="1" ht="15">
      <c r="A23" s="17"/>
      <c r="B23" s="25"/>
      <c r="C23" s="22"/>
      <c r="D23" s="24"/>
      <c r="E23" s="24"/>
      <c r="F23" s="24"/>
      <c r="G23" s="24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4"/>
      <c r="AM23" s="22"/>
    </row>
    <row r="24" spans="1:39" s="23" customFormat="1" ht="15">
      <c r="A24" s="17"/>
      <c r="B24" s="25"/>
      <c r="C24" s="22"/>
      <c r="D24" s="24"/>
      <c r="E24" s="24"/>
      <c r="F24" s="24"/>
      <c r="G24" s="24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4"/>
      <c r="AM24" s="22"/>
    </row>
    <row r="25" spans="1:39" s="23" customFormat="1" ht="15">
      <c r="A25" s="17"/>
      <c r="B25" s="25"/>
      <c r="C25" s="22"/>
      <c r="D25" s="24"/>
      <c r="E25" s="24"/>
      <c r="F25" s="24"/>
      <c r="G25" s="24"/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4"/>
      <c r="AM25" s="22"/>
    </row>
    <row r="26" spans="1:39" s="23" customFormat="1" ht="15">
      <c r="A26" s="17"/>
      <c r="B26" s="25"/>
      <c r="C26" s="22"/>
      <c r="D26" s="24"/>
      <c r="E26" s="24"/>
      <c r="F26" s="24"/>
      <c r="G26" s="24"/>
      <c r="H26" s="1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4"/>
      <c r="AM26" s="22"/>
    </row>
    <row r="27" spans="1:39" s="23" customFormat="1" ht="15">
      <c r="A27" s="17"/>
      <c r="B27" s="25"/>
      <c r="C27" s="22"/>
      <c r="D27" s="24"/>
      <c r="E27" s="24"/>
      <c r="F27" s="24"/>
      <c r="G27" s="24"/>
      <c r="H27" s="1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4"/>
      <c r="AM27" s="22"/>
    </row>
    <row r="28" spans="1:39" s="23" customFormat="1" ht="15">
      <c r="A28" s="17"/>
      <c r="B28" s="25"/>
      <c r="C28" s="22"/>
      <c r="D28" s="24"/>
      <c r="E28" s="24"/>
      <c r="F28" s="24"/>
      <c r="G28" s="24"/>
      <c r="H28" s="1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4"/>
      <c r="AM28" s="22"/>
    </row>
    <row r="29" spans="1:39" s="23" customFormat="1" ht="15">
      <c r="A29" s="17"/>
      <c r="B29" s="25"/>
      <c r="C29" s="22"/>
      <c r="D29" s="24"/>
      <c r="E29" s="24"/>
      <c r="F29" s="24"/>
      <c r="G29" s="24"/>
      <c r="H29" s="1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4"/>
      <c r="AM29" s="22"/>
    </row>
    <row r="30" spans="1:39" s="23" customFormat="1" ht="15">
      <c r="A30" s="17"/>
      <c r="B30" s="25"/>
      <c r="C30" s="22"/>
      <c r="D30" s="24"/>
      <c r="E30" s="24"/>
      <c r="F30" s="24"/>
      <c r="G30" s="24"/>
      <c r="H30" s="1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4"/>
      <c r="AM30" s="22"/>
    </row>
    <row r="31" spans="1:39" s="23" customFormat="1" ht="15">
      <c r="A31" s="17"/>
      <c r="B31" s="25"/>
      <c r="C31" s="22"/>
      <c r="D31" s="24"/>
      <c r="E31" s="24"/>
      <c r="F31" s="24"/>
      <c r="G31" s="24"/>
      <c r="H31" s="1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4"/>
      <c r="AM31" s="22"/>
    </row>
    <row r="32" spans="1:39" s="23" customFormat="1" ht="15">
      <c r="A32" s="17"/>
      <c r="B32" s="25"/>
      <c r="C32" s="22"/>
      <c r="D32" s="24"/>
      <c r="E32" s="24"/>
      <c r="F32" s="24"/>
      <c r="G32" s="24"/>
      <c r="H32" s="1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4"/>
      <c r="AM32" s="22"/>
    </row>
    <row r="33" spans="1:39" s="23" customFormat="1" ht="15">
      <c r="A33" s="17"/>
      <c r="B33" s="25"/>
      <c r="C33" s="22"/>
      <c r="D33" s="24"/>
      <c r="E33" s="24"/>
      <c r="F33" s="24"/>
      <c r="G33" s="24"/>
      <c r="H33" s="1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4"/>
      <c r="AM33" s="22"/>
    </row>
    <row r="34" spans="1:39" s="23" customFormat="1" ht="15">
      <c r="A34" s="17"/>
      <c r="B34" s="25"/>
      <c r="C34" s="22"/>
      <c r="D34" s="24"/>
      <c r="E34" s="24"/>
      <c r="F34" s="24"/>
      <c r="G34" s="24"/>
      <c r="H34" s="1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4"/>
      <c r="AM34" s="22"/>
    </row>
    <row r="35" spans="1:39" s="23" customFormat="1" ht="15">
      <c r="A35" s="17"/>
      <c r="B35" s="25"/>
      <c r="C35" s="22"/>
      <c r="D35" s="24"/>
      <c r="E35" s="24"/>
      <c r="F35" s="24"/>
      <c r="G35" s="24"/>
      <c r="H35" s="1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4"/>
      <c r="AM35" s="22"/>
    </row>
    <row r="36" spans="1:39" s="23" customFormat="1" ht="15">
      <c r="A36" s="17"/>
      <c r="B36" s="25"/>
      <c r="C36" s="22"/>
      <c r="D36" s="24"/>
      <c r="E36" s="24"/>
      <c r="F36" s="24"/>
      <c r="G36" s="24"/>
      <c r="H36" s="1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4"/>
      <c r="AM36" s="22"/>
    </row>
    <row r="37" spans="1:39" s="23" customFormat="1" ht="15">
      <c r="A37" s="17"/>
      <c r="B37" s="25"/>
      <c r="C37" s="22"/>
      <c r="D37" s="24"/>
      <c r="E37" s="24"/>
      <c r="F37" s="24"/>
      <c r="G37" s="24"/>
      <c r="H37" s="1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4"/>
      <c r="AM37" s="22"/>
    </row>
    <row r="38" spans="1:39" s="23" customFormat="1" ht="15">
      <c r="A38" s="17"/>
      <c r="B38" s="25"/>
      <c r="C38" s="22"/>
      <c r="D38" s="24"/>
      <c r="E38" s="24"/>
      <c r="F38" s="24"/>
      <c r="G38" s="24"/>
      <c r="H38" s="1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4"/>
      <c r="AM38" s="22"/>
    </row>
  </sheetData>
  <sheetProtection formatCells="0" formatColumns="0"/>
  <mergeCells count="7">
    <mergeCell ref="I13:R13"/>
    <mergeCell ref="T13:AK13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selection activeCell="D2" sqref="D2:G2"/>
    </sheetView>
  </sheetViews>
  <sheetFormatPr defaultColWidth="11.28125" defaultRowHeight="15"/>
  <cols>
    <col min="1" max="1" width="6.7109375" style="17" bestFit="1" customWidth="1"/>
    <col min="2" max="2" width="11.28125" style="25" bestFit="1" customWidth="1"/>
    <col min="3" max="3" width="18.7109375" style="22" bestFit="1" customWidth="1"/>
    <col min="4" max="4" width="12.421875" style="22" customWidth="1"/>
    <col min="5" max="5" width="11.28125" style="22" bestFit="1" customWidth="1"/>
    <col min="6" max="6" width="11.140625" style="22" customWidth="1"/>
    <col min="7" max="7" width="11.28125" style="22" bestFit="1" customWidth="1"/>
    <col min="8" max="8" width="2.00390625" style="17" bestFit="1" customWidth="1"/>
    <col min="9" max="12" width="7.00390625" style="22" customWidth="1"/>
    <col min="13" max="13" width="10.28125" style="22" bestFit="1" customWidth="1"/>
    <col min="14" max="18" width="7.00390625" style="22" customWidth="1"/>
    <col min="19" max="19" width="2.00390625" style="22" bestFit="1" customWidth="1"/>
    <col min="20" max="22" width="7.00390625" style="22" customWidth="1"/>
    <col min="23" max="23" width="7.7109375" style="22" bestFit="1" customWidth="1"/>
    <col min="24" max="24" width="7.00390625" style="22" customWidth="1"/>
    <col min="25" max="25" width="10.8515625" style="22" bestFit="1" customWidth="1"/>
    <col min="26" max="28" width="7.00390625" style="22" customWidth="1"/>
    <col min="29" max="29" width="9.28125" style="22" bestFit="1" customWidth="1"/>
    <col min="30" max="31" width="7.00390625" style="22" customWidth="1"/>
    <col min="32" max="32" width="9.28125" style="22" bestFit="1" customWidth="1"/>
    <col min="33" max="36" width="7.00390625" style="22" customWidth="1"/>
    <col min="37" max="37" width="8.28125" style="22" bestFit="1" customWidth="1"/>
    <col min="38" max="38" width="6.140625" style="17" bestFit="1" customWidth="1"/>
    <col min="39" max="16384" width="11.28125" style="22" customWidth="1"/>
  </cols>
  <sheetData>
    <row r="1" spans="1:38" s="6" customFormat="1" ht="16.5" thickBot="1">
      <c r="A1" s="1" t="s">
        <v>18</v>
      </c>
      <c r="B1" s="237">
        <f>Januar!B1</f>
        <v>2015</v>
      </c>
      <c r="D1" s="309" t="s">
        <v>1</v>
      </c>
      <c r="E1" s="309"/>
      <c r="F1" s="309"/>
      <c r="G1" s="309"/>
      <c r="H1" s="50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57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5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10">
        <v>3100</v>
      </c>
      <c r="J2" s="21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11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5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S3" s="10"/>
      <c r="AC3" s="47"/>
      <c r="AD3" s="47"/>
      <c r="AE3" s="47"/>
      <c r="AF3" s="47"/>
      <c r="AG3" s="47"/>
      <c r="AH3" s="47"/>
      <c r="AI3" s="47"/>
      <c r="AJ3" s="47"/>
      <c r="AK3" s="47"/>
      <c r="AL3" s="5" t="s">
        <v>4</v>
      </c>
    </row>
    <row r="4" spans="2:37" ht="14.25" customHeight="1">
      <c r="B4" s="25" t="s">
        <v>19</v>
      </c>
      <c r="C4" s="6" t="s">
        <v>9</v>
      </c>
      <c r="D4" s="32"/>
      <c r="E4" s="32">
        <f>Mars!D12</f>
        <v>220463.88</v>
      </c>
      <c r="F4" s="32"/>
      <c r="G4" s="32">
        <f>Mars!F12</f>
        <v>256516</v>
      </c>
      <c r="H4" s="13"/>
      <c r="I4" s="24"/>
      <c r="J4" s="24"/>
      <c r="K4" s="24"/>
      <c r="L4" s="24"/>
      <c r="M4" s="24"/>
      <c r="N4" s="24"/>
      <c r="O4" s="24"/>
      <c r="P4" s="24"/>
      <c r="Q4" s="24"/>
      <c r="R4" s="24"/>
      <c r="S4" s="1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4"/>
      <c r="AI4" s="24"/>
      <c r="AJ4" s="24"/>
      <c r="AK4" s="24"/>
    </row>
    <row r="5" spans="1:37" ht="14.25" customHeight="1">
      <c r="A5" s="206">
        <v>16</v>
      </c>
      <c r="B5" s="25">
        <v>42101</v>
      </c>
      <c r="C5" s="22" t="s">
        <v>104</v>
      </c>
      <c r="D5" s="208">
        <v>-183</v>
      </c>
      <c r="E5" s="24"/>
      <c r="F5" s="24"/>
      <c r="G5" s="24"/>
      <c r="H5" s="13"/>
      <c r="I5" s="24"/>
      <c r="J5" s="24"/>
      <c r="K5" s="24"/>
      <c r="L5" s="24"/>
      <c r="M5" s="24"/>
      <c r="N5" s="24"/>
      <c r="O5" s="24"/>
      <c r="P5" s="24"/>
      <c r="Q5" s="24"/>
      <c r="R5" s="24"/>
      <c r="S5" s="15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>
        <v>183</v>
      </c>
    </row>
    <row r="6" spans="1:37" ht="14.25" customHeight="1">
      <c r="A6" s="206">
        <v>17</v>
      </c>
      <c r="B6" s="25">
        <v>42104</v>
      </c>
      <c r="C6" s="22" t="s">
        <v>113</v>
      </c>
      <c r="D6" s="208">
        <v>-38400</v>
      </c>
      <c r="E6" s="24"/>
      <c r="F6" s="24"/>
      <c r="G6" s="24"/>
      <c r="H6" s="13"/>
      <c r="I6" s="24"/>
      <c r="J6" s="24"/>
      <c r="K6" s="24"/>
      <c r="L6" s="24"/>
      <c r="M6" s="24"/>
      <c r="N6" s="24"/>
      <c r="O6" s="24"/>
      <c r="P6" s="24"/>
      <c r="Q6" s="24"/>
      <c r="R6" s="24"/>
      <c r="S6" s="15"/>
      <c r="T6" s="24"/>
      <c r="U6" s="24"/>
      <c r="V6" s="24"/>
      <c r="W6" s="24"/>
      <c r="X6" s="24"/>
      <c r="Y6" s="24">
        <v>38400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4.25" customHeight="1">
      <c r="A7" s="206">
        <v>18</v>
      </c>
      <c r="B7" s="25">
        <v>42104</v>
      </c>
      <c r="C7" s="22" t="s">
        <v>114</v>
      </c>
      <c r="D7" s="208">
        <v>-1852</v>
      </c>
      <c r="E7" s="24"/>
      <c r="F7" s="24"/>
      <c r="G7" s="24"/>
      <c r="H7" s="13"/>
      <c r="I7" s="24"/>
      <c r="J7" s="24"/>
      <c r="K7" s="24"/>
      <c r="L7" s="24"/>
      <c r="M7" s="24"/>
      <c r="N7" s="24"/>
      <c r="O7" s="24"/>
      <c r="P7" s="24"/>
      <c r="Q7" s="24"/>
      <c r="R7" s="24"/>
      <c r="S7" s="15"/>
      <c r="T7" s="24"/>
      <c r="U7" s="24"/>
      <c r="V7" s="24"/>
      <c r="W7" s="24"/>
      <c r="X7" s="24"/>
      <c r="Y7" s="24"/>
      <c r="Z7" s="24"/>
      <c r="AA7" s="24"/>
      <c r="AB7" s="24"/>
      <c r="AC7" s="24">
        <f>-D7</f>
        <v>1852</v>
      </c>
      <c r="AD7" s="24"/>
      <c r="AE7" s="24"/>
      <c r="AF7" s="24"/>
      <c r="AG7" s="24"/>
      <c r="AH7" s="24"/>
      <c r="AI7" s="24"/>
      <c r="AJ7" s="24"/>
      <c r="AK7" s="24"/>
    </row>
    <row r="8" spans="1:37" ht="14.25" customHeight="1">
      <c r="A8" s="206">
        <v>19</v>
      </c>
      <c r="B8" s="25">
        <v>42107</v>
      </c>
      <c r="C8" s="22" t="s">
        <v>114</v>
      </c>
      <c r="D8" s="208">
        <v>-299</v>
      </c>
      <c r="E8" s="24"/>
      <c r="F8" s="24"/>
      <c r="G8" s="24"/>
      <c r="H8" s="13"/>
      <c r="I8" s="24"/>
      <c r="J8" s="24"/>
      <c r="K8" s="24"/>
      <c r="L8" s="24"/>
      <c r="M8" s="24"/>
      <c r="N8" s="24"/>
      <c r="O8" s="24"/>
      <c r="P8" s="24"/>
      <c r="Q8" s="24"/>
      <c r="R8" s="24"/>
      <c r="S8" s="15"/>
      <c r="T8" s="24"/>
      <c r="U8" s="24"/>
      <c r="V8" s="24"/>
      <c r="W8" s="24"/>
      <c r="X8" s="24"/>
      <c r="Y8" s="24"/>
      <c r="Z8" s="24"/>
      <c r="AA8" s="24"/>
      <c r="AB8" s="24"/>
      <c r="AC8" s="24">
        <f>-D8</f>
        <v>299</v>
      </c>
      <c r="AD8" s="24"/>
      <c r="AE8" s="24"/>
      <c r="AF8" s="24"/>
      <c r="AG8" s="24"/>
      <c r="AH8" s="24"/>
      <c r="AI8" s="24"/>
      <c r="AJ8" s="24"/>
      <c r="AK8" s="24"/>
    </row>
    <row r="9" spans="1:37" ht="14.25" customHeight="1">
      <c r="A9" s="206">
        <v>20</v>
      </c>
      <c r="B9" s="25">
        <v>42109</v>
      </c>
      <c r="C9" s="22" t="s">
        <v>115</v>
      </c>
      <c r="D9" s="208">
        <v>-3732</v>
      </c>
      <c r="E9" s="24"/>
      <c r="F9" s="24"/>
      <c r="G9" s="24"/>
      <c r="H9" s="13"/>
      <c r="I9" s="24"/>
      <c r="J9" s="24"/>
      <c r="K9" s="24"/>
      <c r="L9" s="24"/>
      <c r="M9" s="24"/>
      <c r="N9" s="24"/>
      <c r="O9" s="24"/>
      <c r="P9" s="24"/>
      <c r="Q9" s="24"/>
      <c r="R9" s="24"/>
      <c r="S9" s="1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>
        <f>-D9</f>
        <v>3732</v>
      </c>
      <c r="AG9" s="24"/>
      <c r="AH9" s="24"/>
      <c r="AI9" s="24"/>
      <c r="AJ9" s="24"/>
      <c r="AK9" s="24"/>
    </row>
    <row r="10" spans="1:37" ht="14.25" customHeight="1">
      <c r="A10" s="206">
        <v>21</v>
      </c>
      <c r="B10" s="25">
        <v>42121</v>
      </c>
      <c r="C10" s="22" t="s">
        <v>116</v>
      </c>
      <c r="D10" s="208">
        <v>-4200</v>
      </c>
      <c r="E10" s="24"/>
      <c r="F10" s="24"/>
      <c r="G10" s="24"/>
      <c r="H10" s="1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5"/>
      <c r="T10" s="24"/>
      <c r="U10" s="24"/>
      <c r="V10" s="24"/>
      <c r="W10" s="24"/>
      <c r="X10" s="24"/>
      <c r="Y10" s="24">
        <f>-D10</f>
        <v>4200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4.25" customHeight="1">
      <c r="A11" s="206">
        <v>22</v>
      </c>
      <c r="B11" s="25">
        <v>42121</v>
      </c>
      <c r="C11" s="22" t="s">
        <v>115</v>
      </c>
      <c r="D11" s="208">
        <v>-1355</v>
      </c>
      <c r="E11" s="24"/>
      <c r="F11" s="24"/>
      <c r="G11" s="24"/>
      <c r="H11" s="1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>
        <f>-D11</f>
        <v>1355</v>
      </c>
      <c r="AG11" s="24"/>
      <c r="AH11" s="24"/>
      <c r="AI11" s="24"/>
      <c r="AJ11" s="24"/>
      <c r="AK11" s="24"/>
    </row>
    <row r="12" spans="1:37" ht="14.25" customHeight="1">
      <c r="A12" s="206">
        <v>23</v>
      </c>
      <c r="B12" s="25">
        <v>42121</v>
      </c>
      <c r="C12" s="22" t="s">
        <v>65</v>
      </c>
      <c r="D12" s="207">
        <v>-198</v>
      </c>
      <c r="E12" s="24"/>
      <c r="F12" s="24"/>
      <c r="G12" s="24"/>
      <c r="H12" s="1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"/>
      <c r="T12" s="24"/>
      <c r="U12" s="24"/>
      <c r="V12" s="24"/>
      <c r="W12" s="24">
        <f>-D12</f>
        <v>198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4.25" customHeight="1">
      <c r="A13" s="206">
        <v>24</v>
      </c>
      <c r="B13" s="25">
        <v>42121</v>
      </c>
      <c r="C13" s="22" t="s">
        <v>117</v>
      </c>
      <c r="D13" s="208">
        <v>-4000</v>
      </c>
      <c r="E13" s="24"/>
      <c r="F13" s="24"/>
      <c r="G13" s="24"/>
      <c r="H13" s="1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5"/>
      <c r="T13" s="24"/>
      <c r="U13" s="24"/>
      <c r="V13" s="24"/>
      <c r="W13" s="24"/>
      <c r="X13" s="24"/>
      <c r="Y13" s="24">
        <f>-D13</f>
        <v>4000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14.25" customHeight="1">
      <c r="A14" s="206">
        <v>25</v>
      </c>
      <c r="B14" s="25">
        <v>42121</v>
      </c>
      <c r="C14" s="22" t="s">
        <v>118</v>
      </c>
      <c r="D14" s="208">
        <v>-1582</v>
      </c>
      <c r="E14" s="24"/>
      <c r="F14" s="24"/>
      <c r="G14" s="24"/>
      <c r="H14" s="1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>
        <f>-D14</f>
        <v>1582</v>
      </c>
      <c r="AG14" s="24"/>
      <c r="AH14" s="24"/>
      <c r="AI14" s="24"/>
      <c r="AJ14" s="24"/>
      <c r="AK14" s="24"/>
    </row>
    <row r="15" spans="1:37" ht="14.25" customHeight="1">
      <c r="A15" s="206">
        <v>26</v>
      </c>
      <c r="B15" s="25">
        <v>42124</v>
      </c>
      <c r="C15" s="22" t="s">
        <v>119</v>
      </c>
      <c r="D15" s="24"/>
      <c r="E15" s="24">
        <v>15562</v>
      </c>
      <c r="F15" s="24"/>
      <c r="G15" s="24"/>
      <c r="H15" s="13"/>
      <c r="I15" s="24"/>
      <c r="J15" s="24"/>
      <c r="K15" s="24"/>
      <c r="L15" s="24"/>
      <c r="M15" s="24">
        <f>E15</f>
        <v>15562</v>
      </c>
      <c r="N15" s="24"/>
      <c r="O15" s="24"/>
      <c r="P15" s="24"/>
      <c r="Q15" s="24"/>
      <c r="R15" s="24"/>
      <c r="S15" s="1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4:37" ht="14.25" customHeight="1">
      <c r="D16" s="24"/>
      <c r="E16" s="24"/>
      <c r="F16" s="24"/>
      <c r="G16" s="24"/>
      <c r="H16" s="1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3:37" ht="12.75">
      <c r="C17" s="28" t="s">
        <v>11</v>
      </c>
      <c r="D17" s="29">
        <f>SUM(D5:D16)</f>
        <v>-55801</v>
      </c>
      <c r="E17" s="29">
        <f>SUM(E5:E16)</f>
        <v>15562</v>
      </c>
      <c r="F17" s="29">
        <f>SUM(F5:F16)</f>
        <v>0</v>
      </c>
      <c r="G17" s="29">
        <f>SUM(G5:G16)</f>
        <v>0</v>
      </c>
      <c r="H17" s="31"/>
      <c r="I17" s="29">
        <f aca="true" t="shared" si="0" ref="I17:R17">SUM(I4:I16)</f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15562</v>
      </c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  <c r="S17" s="31"/>
      <c r="T17" s="29">
        <f aca="true" t="shared" si="1" ref="T17:AK17">SUM(T4:T16)</f>
        <v>0</v>
      </c>
      <c r="U17" s="29">
        <f t="shared" si="1"/>
        <v>0</v>
      </c>
      <c r="V17" s="29">
        <f t="shared" si="1"/>
        <v>0</v>
      </c>
      <c r="W17" s="29">
        <f t="shared" si="1"/>
        <v>198</v>
      </c>
      <c r="X17" s="29">
        <f t="shared" si="1"/>
        <v>0</v>
      </c>
      <c r="Y17" s="29">
        <f t="shared" si="1"/>
        <v>46600</v>
      </c>
      <c r="Z17" s="29">
        <f t="shared" si="1"/>
        <v>0</v>
      </c>
      <c r="AA17" s="29">
        <f t="shared" si="1"/>
        <v>0</v>
      </c>
      <c r="AB17" s="29">
        <f t="shared" si="1"/>
        <v>0</v>
      </c>
      <c r="AC17" s="29">
        <f t="shared" si="1"/>
        <v>2151</v>
      </c>
      <c r="AD17" s="29">
        <f t="shared" si="1"/>
        <v>0</v>
      </c>
      <c r="AE17" s="29">
        <f t="shared" si="1"/>
        <v>0</v>
      </c>
      <c r="AF17" s="29">
        <f t="shared" si="1"/>
        <v>6669</v>
      </c>
      <c r="AG17" s="29">
        <f t="shared" si="1"/>
        <v>0</v>
      </c>
      <c r="AH17" s="29">
        <f t="shared" si="1"/>
        <v>0</v>
      </c>
      <c r="AI17" s="29">
        <f t="shared" si="1"/>
        <v>0</v>
      </c>
      <c r="AJ17" s="29">
        <f t="shared" si="1"/>
        <v>0</v>
      </c>
      <c r="AK17" s="29">
        <f t="shared" si="1"/>
        <v>183</v>
      </c>
    </row>
    <row r="18" spans="3:37" ht="13.5" thickBot="1">
      <c r="C18" s="28" t="s">
        <v>12</v>
      </c>
      <c r="D18" s="32">
        <f>E4+D17+E17</f>
        <v>180224.88</v>
      </c>
      <c r="E18" s="32"/>
      <c r="F18" s="32">
        <f>G4+F17+G17</f>
        <v>256516</v>
      </c>
      <c r="G18" s="32"/>
      <c r="H18" s="33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3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8"/>
      <c r="AJ18" s="32"/>
      <c r="AK18" s="32"/>
    </row>
    <row r="19" spans="3:37" ht="13.5" thickBot="1">
      <c r="C19" s="58" t="s">
        <v>13</v>
      </c>
      <c r="D19" s="35">
        <f>D17+F17+T19</f>
        <v>0</v>
      </c>
      <c r="E19" s="35">
        <f>E17+G17-I19</f>
        <v>0</v>
      </c>
      <c r="F19" s="35"/>
      <c r="G19" s="59"/>
      <c r="H19" s="59"/>
      <c r="I19" s="308">
        <f>SUM(I17:R17)</f>
        <v>15562</v>
      </c>
      <c r="J19" s="308"/>
      <c r="K19" s="308"/>
      <c r="L19" s="308"/>
      <c r="M19" s="308"/>
      <c r="N19" s="308"/>
      <c r="O19" s="308"/>
      <c r="P19" s="308"/>
      <c r="Q19" s="308"/>
      <c r="R19" s="308"/>
      <c r="S19" s="49"/>
      <c r="T19" s="308">
        <f>SUM(T17:AK17)</f>
        <v>55801</v>
      </c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</row>
    <row r="20" spans="3:37" ht="13.5" thickBot="1">
      <c r="C20" s="56" t="s">
        <v>14</v>
      </c>
      <c r="D20" s="40">
        <f>E4+D17+E17-D18</f>
        <v>0</v>
      </c>
      <c r="E20" s="41"/>
      <c r="F20" s="42">
        <f>G4+F17+G17-F18</f>
        <v>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4:20" ht="12.75">
      <c r="D21" s="24"/>
      <c r="E21" s="24"/>
      <c r="F21" s="24"/>
      <c r="G21" s="24"/>
      <c r="H21" s="1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4:20" ht="12.75">
      <c r="D22" s="24"/>
      <c r="E22" s="24"/>
      <c r="F22" s="24"/>
      <c r="G22" s="24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4:20" ht="12.75">
      <c r="D23" s="24"/>
      <c r="E23" s="24"/>
      <c r="F23" s="24"/>
      <c r="G23" s="24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4:20" ht="12.75">
      <c r="D24" s="24"/>
      <c r="E24" s="24"/>
      <c r="F24" s="24"/>
      <c r="G24" s="24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4:20" ht="12.75">
      <c r="D25" s="24"/>
      <c r="E25" s="24"/>
      <c r="F25" s="24"/>
      <c r="G25" s="24"/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4:20" ht="12.75">
      <c r="D26" s="24"/>
      <c r="E26" s="24"/>
      <c r="F26" s="24"/>
      <c r="G26" s="24"/>
      <c r="H26" s="1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4:20" ht="12.75">
      <c r="D27" s="24"/>
      <c r="E27" s="24"/>
      <c r="F27" s="24"/>
      <c r="G27" s="24"/>
      <c r="H27" s="1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4:20" ht="12.75">
      <c r="D28" s="24"/>
      <c r="E28" s="24"/>
      <c r="F28" s="24"/>
      <c r="G28" s="24"/>
      <c r="H28" s="1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4:20" ht="12.75">
      <c r="D29" s="24"/>
      <c r="E29" s="24"/>
      <c r="F29" s="24"/>
      <c r="G29" s="24"/>
      <c r="H29" s="1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4:20" ht="12.75">
      <c r="D30" s="24"/>
      <c r="E30" s="24"/>
      <c r="F30" s="24"/>
      <c r="G30" s="24"/>
      <c r="H30" s="1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4:20" ht="12.75">
      <c r="D31" s="24"/>
      <c r="E31" s="24"/>
      <c r="F31" s="24"/>
      <c r="G31" s="24"/>
      <c r="H31" s="1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4:20" ht="12.75">
      <c r="D32" s="24"/>
      <c r="E32" s="24"/>
      <c r="F32" s="24"/>
      <c r="G32" s="24"/>
      <c r="H32" s="1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4:20" ht="12.75">
      <c r="D33" s="24"/>
      <c r="E33" s="24"/>
      <c r="F33" s="24"/>
      <c r="G33" s="24"/>
      <c r="H33" s="1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4:20" ht="12.75">
      <c r="D34" s="24"/>
      <c r="E34" s="24"/>
      <c r="F34" s="24"/>
      <c r="G34" s="24"/>
      <c r="H34" s="1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4:20" ht="12.75">
      <c r="D35" s="24"/>
      <c r="E35" s="24"/>
      <c r="F35" s="24"/>
      <c r="G35" s="24"/>
      <c r="H35" s="1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4:20" ht="12.75">
      <c r="D36" s="24"/>
      <c r="E36" s="24"/>
      <c r="F36" s="24"/>
      <c r="G36" s="24"/>
      <c r="H36" s="1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4:20" ht="12.75">
      <c r="D37" s="24"/>
      <c r="E37" s="24"/>
      <c r="F37" s="24"/>
      <c r="G37" s="24"/>
      <c r="H37" s="1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4:20" ht="12.75">
      <c r="D38" s="24"/>
      <c r="E38" s="24"/>
      <c r="F38" s="24"/>
      <c r="G38" s="24"/>
      <c r="H38" s="1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</sheetData>
  <sheetProtection formatCells="0" formatColumns="0" formatRows="0"/>
  <mergeCells count="7">
    <mergeCell ref="I19:R19"/>
    <mergeCell ref="T19:AK19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selection activeCell="D2" sqref="D2:G2"/>
    </sheetView>
  </sheetViews>
  <sheetFormatPr defaultColWidth="11.28125" defaultRowHeight="15"/>
  <cols>
    <col min="1" max="1" width="6.7109375" style="17" bestFit="1" customWidth="1"/>
    <col min="2" max="2" width="11.28125" style="25" bestFit="1" customWidth="1"/>
    <col min="3" max="3" width="19.28125" style="22" bestFit="1" customWidth="1"/>
    <col min="4" max="4" width="12.421875" style="22" customWidth="1"/>
    <col min="5" max="5" width="13.00390625" style="22" customWidth="1"/>
    <col min="6" max="6" width="12.140625" style="22" customWidth="1"/>
    <col min="7" max="7" width="11.28125" style="22" customWidth="1"/>
    <col min="8" max="8" width="2.00390625" style="17" bestFit="1" customWidth="1"/>
    <col min="9" max="12" width="7.00390625" style="22" customWidth="1"/>
    <col min="13" max="13" width="7.7109375" style="22" bestFit="1" customWidth="1"/>
    <col min="14" max="18" width="7.00390625" style="22" customWidth="1"/>
    <col min="19" max="19" width="2.00390625" style="22" bestFit="1" customWidth="1"/>
    <col min="20" max="24" width="7.00390625" style="22" customWidth="1"/>
    <col min="25" max="25" width="9.28125" style="22" bestFit="1" customWidth="1"/>
    <col min="26" max="27" width="7.00390625" style="22" customWidth="1"/>
    <col min="28" max="28" width="7.7109375" style="22" bestFit="1" customWidth="1"/>
    <col min="29" max="33" width="7.00390625" style="22" customWidth="1"/>
    <col min="34" max="34" width="7.7109375" style="22" bestFit="1" customWidth="1"/>
    <col min="35" max="37" width="7.00390625" style="22" customWidth="1"/>
    <col min="38" max="38" width="6.7109375" style="17" bestFit="1" customWidth="1"/>
    <col min="39" max="16384" width="11.28125" style="22" customWidth="1"/>
  </cols>
  <sheetData>
    <row r="1" spans="1:38" s="46" customFormat="1" ht="16.5" thickBot="1">
      <c r="A1" s="1" t="s">
        <v>20</v>
      </c>
      <c r="B1" s="237">
        <f>Januar!B1</f>
        <v>2015</v>
      </c>
      <c r="D1" s="309" t="s">
        <v>1</v>
      </c>
      <c r="E1" s="309"/>
      <c r="F1" s="309"/>
      <c r="G1" s="309"/>
      <c r="H1" s="3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4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45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10">
        <v>3100</v>
      </c>
      <c r="J2" s="21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11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5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S3" s="10"/>
      <c r="AC3" s="47"/>
      <c r="AD3" s="47"/>
      <c r="AE3" s="47"/>
      <c r="AF3" s="47"/>
      <c r="AG3" s="47"/>
      <c r="AH3" s="47"/>
      <c r="AI3" s="47"/>
      <c r="AJ3" s="47"/>
      <c r="AK3" s="47"/>
      <c r="AL3" s="5" t="s">
        <v>4</v>
      </c>
    </row>
    <row r="4" spans="2:37" ht="14.25" customHeight="1">
      <c r="B4" s="25" t="s">
        <v>21</v>
      </c>
      <c r="C4" s="6" t="s">
        <v>9</v>
      </c>
      <c r="D4" s="32"/>
      <c r="E4" s="32">
        <f>April!D18</f>
        <v>180224.88</v>
      </c>
      <c r="F4" s="32"/>
      <c r="G4" s="32">
        <f>April!F18</f>
        <v>256516</v>
      </c>
      <c r="H4" s="13"/>
      <c r="I4" s="24"/>
      <c r="J4" s="24"/>
      <c r="K4" s="24"/>
      <c r="L4" s="24"/>
      <c r="M4" s="24"/>
      <c r="N4" s="24"/>
      <c r="O4" s="24"/>
      <c r="P4" s="24"/>
      <c r="Q4" s="24"/>
      <c r="R4" s="24"/>
      <c r="S4" s="1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4"/>
      <c r="AI4" s="24"/>
      <c r="AJ4" s="24"/>
      <c r="AK4" s="24"/>
    </row>
    <row r="5" spans="1:37" ht="14.25" customHeight="1">
      <c r="A5" s="234">
        <v>27</v>
      </c>
      <c r="B5" s="25">
        <v>42128</v>
      </c>
      <c r="C5" s="22" t="s">
        <v>120</v>
      </c>
      <c r="D5" s="24">
        <v>-211</v>
      </c>
      <c r="E5" s="24"/>
      <c r="F5" s="24"/>
      <c r="G5" s="24"/>
      <c r="H5" s="13"/>
      <c r="I5" s="24"/>
      <c r="J5" s="24"/>
      <c r="K5" s="24"/>
      <c r="L5" s="24"/>
      <c r="M5" s="24"/>
      <c r="N5" s="24"/>
      <c r="O5" s="24"/>
      <c r="P5" s="24"/>
      <c r="Q5" s="24"/>
      <c r="R5" s="24"/>
      <c r="S5" s="15"/>
      <c r="T5" s="24"/>
      <c r="U5" s="24"/>
      <c r="V5" s="24"/>
      <c r="W5" s="24"/>
      <c r="X5" s="24"/>
      <c r="Y5" s="24"/>
      <c r="Z5" s="24"/>
      <c r="AA5" s="24"/>
      <c r="AB5" s="24">
        <f>-D5</f>
        <v>211</v>
      </c>
      <c r="AC5" s="24"/>
      <c r="AD5" s="24"/>
      <c r="AE5" s="24"/>
      <c r="AF5" s="24"/>
      <c r="AG5" s="24"/>
      <c r="AH5" s="24"/>
      <c r="AI5" s="24"/>
      <c r="AJ5" s="24"/>
      <c r="AK5" s="24"/>
    </row>
    <row r="6" spans="1:37" ht="14.25" customHeight="1">
      <c r="A6" s="234">
        <v>28</v>
      </c>
      <c r="B6" s="60">
        <v>42129</v>
      </c>
      <c r="C6" s="22" t="s">
        <v>121</v>
      </c>
      <c r="D6" s="24"/>
      <c r="E6" s="24">
        <v>824.88</v>
      </c>
      <c r="F6" s="24"/>
      <c r="G6" s="24"/>
      <c r="H6" s="13"/>
      <c r="I6" s="24"/>
      <c r="J6" s="24"/>
      <c r="K6" s="24"/>
      <c r="L6" s="24"/>
      <c r="M6" s="24">
        <f>E6</f>
        <v>824.88</v>
      </c>
      <c r="N6" s="24"/>
      <c r="O6" s="24"/>
      <c r="P6" s="24"/>
      <c r="Q6" s="24"/>
      <c r="R6" s="24"/>
      <c r="S6" s="15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4.25" customHeight="1">
      <c r="A7" s="234">
        <v>29</v>
      </c>
      <c r="B7" s="25">
        <v>42150</v>
      </c>
      <c r="C7" s="22" t="s">
        <v>122</v>
      </c>
      <c r="D7" s="24">
        <v>-3000</v>
      </c>
      <c r="E7" s="24"/>
      <c r="F7" s="24"/>
      <c r="G7" s="24"/>
      <c r="H7" s="13"/>
      <c r="I7" s="24"/>
      <c r="J7" s="24"/>
      <c r="K7" s="24"/>
      <c r="L7" s="24"/>
      <c r="M7" s="24"/>
      <c r="N7" s="24"/>
      <c r="O7" s="24"/>
      <c r="P7" s="24"/>
      <c r="Q7" s="24"/>
      <c r="R7" s="24"/>
      <c r="S7" s="15"/>
      <c r="T7" s="24"/>
      <c r="U7" s="24"/>
      <c r="V7" s="24"/>
      <c r="W7" s="24"/>
      <c r="X7" s="24"/>
      <c r="Y7" s="24">
        <f>-D7</f>
        <v>3000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ht="14.25" customHeight="1">
      <c r="A8" s="234">
        <v>30</v>
      </c>
      <c r="B8" s="25">
        <v>42516</v>
      </c>
      <c r="C8" s="22" t="s">
        <v>123</v>
      </c>
      <c r="D8" s="24">
        <v>-398</v>
      </c>
      <c r="E8" s="24"/>
      <c r="F8" s="24"/>
      <c r="G8" s="24"/>
      <c r="H8" s="13"/>
      <c r="I8" s="24"/>
      <c r="J8" s="24"/>
      <c r="K8" s="24"/>
      <c r="L8" s="24"/>
      <c r="M8" s="24"/>
      <c r="N8" s="24"/>
      <c r="O8" s="24"/>
      <c r="P8" s="24"/>
      <c r="Q8" s="24"/>
      <c r="R8" s="24"/>
      <c r="S8" s="1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>
        <f>-D8</f>
        <v>398</v>
      </c>
      <c r="AI8" s="24"/>
      <c r="AJ8" s="24"/>
      <c r="AK8" s="24"/>
    </row>
    <row r="9" spans="4:37" ht="14.25" customHeight="1">
      <c r="D9" s="24"/>
      <c r="E9" s="24"/>
      <c r="F9" s="24"/>
      <c r="G9" s="24"/>
      <c r="H9" s="15"/>
      <c r="I9" s="24"/>
      <c r="J9" s="24"/>
      <c r="K9" s="24"/>
      <c r="L9" s="24"/>
      <c r="M9" s="24"/>
      <c r="N9" s="24"/>
      <c r="O9" s="24"/>
      <c r="P9" s="24"/>
      <c r="Q9" s="24"/>
      <c r="R9" s="24"/>
      <c r="S9" s="1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4:37" ht="14.25" customHeight="1">
      <c r="D10" s="24"/>
      <c r="E10" s="24"/>
      <c r="F10" s="24"/>
      <c r="G10" s="24"/>
      <c r="H10" s="1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5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3:37" ht="12.75">
      <c r="C11" s="28" t="s">
        <v>11</v>
      </c>
      <c r="D11" s="29">
        <f>SUM(D5:D10)</f>
        <v>-3609</v>
      </c>
      <c r="E11" s="29">
        <f>SUM(E5:E10)</f>
        <v>824.88</v>
      </c>
      <c r="F11" s="29">
        <f>SUM(F5:F10)</f>
        <v>0</v>
      </c>
      <c r="G11" s="29">
        <f>SUM(G5:G10)</f>
        <v>0</v>
      </c>
      <c r="H11" s="31"/>
      <c r="I11" s="29">
        <f aca="true" t="shared" si="0" ref="I11:R11">SUM(I5:I10)</f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824.88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  <c r="S11" s="31"/>
      <c r="T11" s="29">
        <f aca="true" t="shared" si="1" ref="T11:AK11">SUM(T5:T10)</f>
        <v>0</v>
      </c>
      <c r="U11" s="29">
        <f t="shared" si="1"/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  <c r="Y11" s="29">
        <f t="shared" si="1"/>
        <v>3000</v>
      </c>
      <c r="Z11" s="29">
        <f t="shared" si="1"/>
        <v>0</v>
      </c>
      <c r="AA11" s="29">
        <f t="shared" si="1"/>
        <v>0</v>
      </c>
      <c r="AB11" s="29">
        <f t="shared" si="1"/>
        <v>211</v>
      </c>
      <c r="AC11" s="29">
        <f t="shared" si="1"/>
        <v>0</v>
      </c>
      <c r="AD11" s="29">
        <f t="shared" si="1"/>
        <v>0</v>
      </c>
      <c r="AE11" s="29">
        <f t="shared" si="1"/>
        <v>0</v>
      </c>
      <c r="AF11" s="29">
        <f t="shared" si="1"/>
        <v>0</v>
      </c>
      <c r="AG11" s="29">
        <f t="shared" si="1"/>
        <v>0</v>
      </c>
      <c r="AH11" s="29">
        <f t="shared" si="1"/>
        <v>398</v>
      </c>
      <c r="AI11" s="29">
        <f t="shared" si="1"/>
        <v>0</v>
      </c>
      <c r="AJ11" s="29">
        <f t="shared" si="1"/>
        <v>0</v>
      </c>
      <c r="AK11" s="29">
        <f t="shared" si="1"/>
        <v>0</v>
      </c>
    </row>
    <row r="12" spans="3:37" ht="13.5" thickBot="1">
      <c r="C12" s="28" t="s">
        <v>12</v>
      </c>
      <c r="D12" s="32">
        <f>E4+D11+E11</f>
        <v>177440.76</v>
      </c>
      <c r="E12" s="32"/>
      <c r="F12" s="32">
        <f>G4+F11+G11</f>
        <v>256516</v>
      </c>
      <c r="G12" s="32"/>
      <c r="H12" s="33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61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8"/>
      <c r="AJ12" s="32"/>
      <c r="AK12" s="32"/>
    </row>
    <row r="13" spans="3:37" ht="13.5" thickBot="1">
      <c r="C13" s="48" t="s">
        <v>13</v>
      </c>
      <c r="D13" s="35">
        <f>D11+F11+T13</f>
        <v>0</v>
      </c>
      <c r="E13" s="35">
        <f>E11+G11-I13</f>
        <v>0</v>
      </c>
      <c r="F13" s="35"/>
      <c r="G13" s="35"/>
      <c r="H13" s="35"/>
      <c r="I13" s="308">
        <f>SUM(I11:R11)</f>
        <v>824.88</v>
      </c>
      <c r="J13" s="308"/>
      <c r="K13" s="308"/>
      <c r="L13" s="308"/>
      <c r="M13" s="308"/>
      <c r="N13" s="308"/>
      <c r="O13" s="308"/>
      <c r="P13" s="308"/>
      <c r="Q13" s="308"/>
      <c r="R13" s="308"/>
      <c r="S13" s="55"/>
      <c r="T13" s="308">
        <f>SUM(T11:AK11)</f>
        <v>3609</v>
      </c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</row>
    <row r="14" spans="3:37" ht="13.5" thickBot="1">
      <c r="C14" s="56" t="s">
        <v>14</v>
      </c>
      <c r="D14" s="40">
        <f>E4+D11+E11-D12</f>
        <v>0</v>
      </c>
      <c r="E14" s="41"/>
      <c r="F14" s="42">
        <f>G4+F11+G11-F12</f>
        <v>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4:20" ht="12.75">
      <c r="D15" s="24"/>
      <c r="E15" s="24"/>
      <c r="F15" s="24"/>
      <c r="G15" s="24"/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4:20" ht="12.75">
      <c r="D16" s="26"/>
      <c r="E16" s="24"/>
      <c r="F16" s="24"/>
      <c r="G16" s="24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4:20" ht="12.75">
      <c r="D17" s="24"/>
      <c r="E17" s="24"/>
      <c r="F17" s="24"/>
      <c r="G17" s="24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4:20" ht="12.75">
      <c r="D18" s="24"/>
      <c r="E18" s="24"/>
      <c r="F18" s="24"/>
      <c r="G18" s="24"/>
      <c r="H18" s="1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4:20" ht="12.75">
      <c r="D19" s="24"/>
      <c r="E19" s="24"/>
      <c r="F19" s="24"/>
      <c r="G19" s="24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4:20" ht="12.75">
      <c r="D20" s="24"/>
      <c r="E20" s="24"/>
      <c r="F20" s="24"/>
      <c r="G20" s="24"/>
      <c r="H20" s="1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4:20" ht="12.75">
      <c r="D21" s="24"/>
      <c r="E21" s="24"/>
      <c r="F21" s="24"/>
      <c r="G21" s="24"/>
      <c r="H21" s="1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4:20" ht="12.75">
      <c r="D22" s="24"/>
      <c r="E22" s="24"/>
      <c r="F22" s="24"/>
      <c r="G22" s="24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4:20" ht="12.75">
      <c r="D23" s="24"/>
      <c r="E23" s="24"/>
      <c r="F23" s="24"/>
      <c r="G23" s="24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4:20" ht="12.75">
      <c r="D24" s="24"/>
      <c r="E24" s="24"/>
      <c r="F24" s="24"/>
      <c r="G24" s="24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4:20" ht="12.75">
      <c r="D25" s="24"/>
      <c r="E25" s="24"/>
      <c r="F25" s="24"/>
      <c r="G25" s="24"/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4:20" ht="12.75">
      <c r="D26" s="24"/>
      <c r="E26" s="24"/>
      <c r="F26" s="24"/>
      <c r="G26" s="24"/>
      <c r="H26" s="1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4:20" ht="12.75">
      <c r="D27" s="24"/>
      <c r="E27" s="24"/>
      <c r="F27" s="24"/>
      <c r="G27" s="24"/>
      <c r="H27" s="1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4:20" ht="12.75">
      <c r="D28" s="24"/>
      <c r="E28" s="24"/>
      <c r="F28" s="24"/>
      <c r="G28" s="24"/>
      <c r="H28" s="1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4:20" ht="12.75">
      <c r="D29" s="24"/>
      <c r="E29" s="24"/>
      <c r="F29" s="24"/>
      <c r="G29" s="24"/>
      <c r="H29" s="1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4:20" ht="12.75">
      <c r="D30" s="24"/>
      <c r="E30" s="24"/>
      <c r="F30" s="24"/>
      <c r="G30" s="24"/>
      <c r="H30" s="1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4:20" ht="12.75">
      <c r="D31" s="24"/>
      <c r="E31" s="24"/>
      <c r="F31" s="24"/>
      <c r="G31" s="24"/>
      <c r="H31" s="1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4:20" ht="12.75">
      <c r="D32" s="24"/>
      <c r="E32" s="24"/>
      <c r="F32" s="24"/>
      <c r="G32" s="24"/>
      <c r="H32" s="1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</sheetData>
  <sheetProtection formatCells="0" formatColumns="0" formatRows="0"/>
  <mergeCells count="7">
    <mergeCell ref="I13:R13"/>
    <mergeCell ref="T13:AK13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">
      <selection activeCell="D2" sqref="D2:G2"/>
    </sheetView>
  </sheetViews>
  <sheetFormatPr defaultColWidth="11.28125" defaultRowHeight="15"/>
  <cols>
    <col min="1" max="1" width="6.7109375" style="17" bestFit="1" customWidth="1"/>
    <col min="2" max="2" width="11.28125" style="25" bestFit="1" customWidth="1"/>
    <col min="3" max="3" width="21.28125" style="22" customWidth="1"/>
    <col min="4" max="4" width="12.421875" style="22" customWidth="1"/>
    <col min="5" max="5" width="11.28125" style="22" bestFit="1" customWidth="1"/>
    <col min="6" max="6" width="12.57421875" style="22" customWidth="1"/>
    <col min="7" max="7" width="11.28125" style="22" bestFit="1" customWidth="1"/>
    <col min="8" max="8" width="2.00390625" style="17" bestFit="1" customWidth="1"/>
    <col min="9" max="18" width="7.00390625" style="22" customWidth="1"/>
    <col min="19" max="19" width="2.00390625" style="22" bestFit="1" customWidth="1"/>
    <col min="20" max="27" width="7.00390625" style="22" customWidth="1"/>
    <col min="28" max="28" width="7.7109375" style="22" bestFit="1" customWidth="1"/>
    <col min="29" max="29" width="9.28125" style="22" bestFit="1" customWidth="1"/>
    <col min="30" max="37" width="7.00390625" style="22" customWidth="1"/>
    <col min="38" max="38" width="6.7109375" style="17" bestFit="1" customWidth="1"/>
    <col min="39" max="16384" width="11.28125" style="22" customWidth="1"/>
  </cols>
  <sheetData>
    <row r="1" spans="1:38" s="46" customFormat="1" ht="16.5" thickBot="1">
      <c r="A1" s="1" t="s">
        <v>22</v>
      </c>
      <c r="B1" s="237">
        <f>Januar!B1</f>
        <v>2015</v>
      </c>
      <c r="D1" s="309" t="s">
        <v>1</v>
      </c>
      <c r="E1" s="309"/>
      <c r="F1" s="309"/>
      <c r="G1" s="309"/>
      <c r="H1" s="3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62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45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10">
        <v>3100</v>
      </c>
      <c r="J2" s="21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39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5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S3" s="10"/>
      <c r="AC3" s="47"/>
      <c r="AD3" s="47"/>
      <c r="AE3" s="47"/>
      <c r="AF3" s="47"/>
      <c r="AG3" s="47"/>
      <c r="AH3" s="47"/>
      <c r="AI3" s="47"/>
      <c r="AJ3" s="47"/>
      <c r="AK3" s="47"/>
      <c r="AL3" s="5" t="s">
        <v>4</v>
      </c>
    </row>
    <row r="4" spans="2:34" ht="12.75">
      <c r="B4" s="25" t="s">
        <v>23</v>
      </c>
      <c r="C4" s="6" t="s">
        <v>9</v>
      </c>
      <c r="D4" s="29"/>
      <c r="E4" s="32">
        <f>Mai!D12</f>
        <v>177440.76</v>
      </c>
      <c r="F4" s="30"/>
      <c r="G4" s="32">
        <f>Mai!F12</f>
        <v>256516</v>
      </c>
      <c r="H4" s="13"/>
      <c r="I4" s="24"/>
      <c r="J4" s="24"/>
      <c r="K4" s="24"/>
      <c r="L4" s="24"/>
      <c r="M4" s="24"/>
      <c r="N4" s="24"/>
      <c r="O4" s="24"/>
      <c r="P4" s="24"/>
      <c r="Q4" s="24"/>
      <c r="R4" s="24"/>
      <c r="S4" s="15"/>
      <c r="T4" s="24"/>
      <c r="AH4" s="17"/>
    </row>
    <row r="5" spans="1:38" s="23" customFormat="1" ht="15">
      <c r="A5" s="234">
        <v>31</v>
      </c>
      <c r="B5" s="25">
        <v>42160</v>
      </c>
      <c r="C5" s="22" t="s">
        <v>124</v>
      </c>
      <c r="D5" s="24">
        <v>-1500</v>
      </c>
      <c r="E5" s="24"/>
      <c r="F5" s="14"/>
      <c r="G5" s="24"/>
      <c r="H5" s="13"/>
      <c r="I5" s="24"/>
      <c r="J5" s="24"/>
      <c r="K5" s="24"/>
      <c r="L5" s="24"/>
      <c r="M5" s="24"/>
      <c r="N5" s="24"/>
      <c r="O5" s="24"/>
      <c r="P5" s="24"/>
      <c r="Q5" s="24"/>
      <c r="R5" s="24"/>
      <c r="S5" s="15"/>
      <c r="T5" s="24"/>
      <c r="U5" s="22"/>
      <c r="V5" s="22"/>
      <c r="W5" s="22"/>
      <c r="X5" s="22"/>
      <c r="Y5" s="22"/>
      <c r="Z5" s="22"/>
      <c r="AA5" s="22"/>
      <c r="AB5" s="22"/>
      <c r="AC5" s="22">
        <f>-D5</f>
        <v>1500</v>
      </c>
      <c r="AD5" s="22"/>
      <c r="AE5" s="22"/>
      <c r="AF5" s="22"/>
      <c r="AG5" s="22"/>
      <c r="AH5" s="17"/>
      <c r="AI5" s="22"/>
      <c r="AJ5" s="22"/>
      <c r="AK5" s="22"/>
      <c r="AL5" s="17"/>
    </row>
    <row r="6" spans="1:38" s="23" customFormat="1" ht="15">
      <c r="A6" s="234">
        <v>32</v>
      </c>
      <c r="B6" s="25">
        <v>42163</v>
      </c>
      <c r="C6" s="22" t="s">
        <v>104</v>
      </c>
      <c r="D6" s="24">
        <v>-183</v>
      </c>
      <c r="E6" s="24"/>
      <c r="F6" s="14"/>
      <c r="G6" s="24"/>
      <c r="H6" s="13"/>
      <c r="I6" s="24"/>
      <c r="J6" s="24"/>
      <c r="K6" s="24"/>
      <c r="L6" s="24"/>
      <c r="M6" s="24"/>
      <c r="N6" s="24"/>
      <c r="O6" s="24"/>
      <c r="P6" s="24"/>
      <c r="Q6" s="24"/>
      <c r="R6" s="24"/>
      <c r="S6" s="15"/>
      <c r="T6" s="24"/>
      <c r="U6" s="22"/>
      <c r="V6" s="22"/>
      <c r="W6" s="22"/>
      <c r="X6" s="22"/>
      <c r="Y6" s="22"/>
      <c r="Z6" s="22"/>
      <c r="AA6" s="22"/>
      <c r="AB6" s="22">
        <f>-D6</f>
        <v>183</v>
      </c>
      <c r="AC6" s="22"/>
      <c r="AD6" s="22"/>
      <c r="AE6" s="22"/>
      <c r="AF6" s="22"/>
      <c r="AG6" s="22"/>
      <c r="AH6" s="17"/>
      <c r="AI6" s="22"/>
      <c r="AJ6" s="22"/>
      <c r="AK6" s="22"/>
      <c r="AL6" s="17"/>
    </row>
    <row r="7" spans="1:38" s="23" customFormat="1" ht="15">
      <c r="A7" s="17"/>
      <c r="B7" s="25"/>
      <c r="C7" s="22"/>
      <c r="D7" s="24"/>
      <c r="E7" s="24"/>
      <c r="F7" s="14"/>
      <c r="G7" s="24"/>
      <c r="H7" s="13"/>
      <c r="I7" s="24"/>
      <c r="J7" s="24"/>
      <c r="K7" s="24"/>
      <c r="L7" s="24"/>
      <c r="M7" s="24"/>
      <c r="N7" s="24"/>
      <c r="O7" s="24"/>
      <c r="P7" s="24"/>
      <c r="Q7" s="24"/>
      <c r="R7" s="24"/>
      <c r="S7" s="15"/>
      <c r="T7" s="24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17"/>
      <c r="AI7" s="22"/>
      <c r="AJ7" s="22"/>
      <c r="AK7" s="22"/>
      <c r="AL7" s="17"/>
    </row>
    <row r="8" spans="1:38" s="23" customFormat="1" ht="15">
      <c r="A8" s="17"/>
      <c r="B8" s="25"/>
      <c r="C8" s="28" t="s">
        <v>11</v>
      </c>
      <c r="D8" s="29">
        <f>SUM(D5:D7)</f>
        <v>-1683</v>
      </c>
      <c r="E8" s="29">
        <f>SUM(E5:E7)</f>
        <v>0</v>
      </c>
      <c r="F8" s="29">
        <f>SUM(F5:F7)</f>
        <v>0</v>
      </c>
      <c r="G8" s="29">
        <f>SUM(G5:G7)</f>
        <v>0</v>
      </c>
      <c r="H8" s="31"/>
      <c r="I8" s="29">
        <f aca="true" t="shared" si="0" ref="I8:R8">SUM(I4:I7)</f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  <c r="S8" s="52"/>
      <c r="T8" s="29">
        <f aca="true" t="shared" si="1" ref="T8:AK8">SUM(T4:T7)</f>
        <v>0</v>
      </c>
      <c r="U8" s="29">
        <f t="shared" si="1"/>
        <v>0</v>
      </c>
      <c r="V8" s="29">
        <f t="shared" si="1"/>
        <v>0</v>
      </c>
      <c r="W8" s="29">
        <f t="shared" si="1"/>
        <v>0</v>
      </c>
      <c r="X8" s="29">
        <f t="shared" si="1"/>
        <v>0</v>
      </c>
      <c r="Y8" s="29">
        <f t="shared" si="1"/>
        <v>0</v>
      </c>
      <c r="Z8" s="29">
        <f t="shared" si="1"/>
        <v>0</v>
      </c>
      <c r="AA8" s="29">
        <f t="shared" si="1"/>
        <v>0</v>
      </c>
      <c r="AB8" s="29">
        <f t="shared" si="1"/>
        <v>183</v>
      </c>
      <c r="AC8" s="29">
        <f t="shared" si="1"/>
        <v>1500</v>
      </c>
      <c r="AD8" s="29">
        <f t="shared" si="1"/>
        <v>0</v>
      </c>
      <c r="AE8" s="29">
        <f t="shared" si="1"/>
        <v>0</v>
      </c>
      <c r="AF8" s="29">
        <f t="shared" si="1"/>
        <v>0</v>
      </c>
      <c r="AG8" s="29">
        <f t="shared" si="1"/>
        <v>0</v>
      </c>
      <c r="AH8" s="29">
        <f t="shared" si="1"/>
        <v>0</v>
      </c>
      <c r="AI8" s="29">
        <f t="shared" si="1"/>
        <v>0</v>
      </c>
      <c r="AJ8" s="29">
        <f t="shared" si="1"/>
        <v>0</v>
      </c>
      <c r="AK8" s="29">
        <f t="shared" si="1"/>
        <v>0</v>
      </c>
      <c r="AL8" s="17"/>
    </row>
    <row r="9" spans="1:38" s="23" customFormat="1" ht="15.75" thickBot="1">
      <c r="A9" s="17"/>
      <c r="B9" s="25"/>
      <c r="C9" s="28" t="s">
        <v>12</v>
      </c>
      <c r="D9" s="32">
        <f>E4+D8+E8</f>
        <v>175757.76</v>
      </c>
      <c r="E9" s="32"/>
      <c r="F9" s="32">
        <f>G4+F8+G8</f>
        <v>256516</v>
      </c>
      <c r="G9" s="32"/>
      <c r="H9" s="33"/>
      <c r="I9" s="29"/>
      <c r="J9" s="29"/>
      <c r="K9" s="29"/>
      <c r="L9" s="29"/>
      <c r="M9" s="29"/>
      <c r="N9" s="29"/>
      <c r="O9" s="29"/>
      <c r="P9" s="29"/>
      <c r="Q9" s="29"/>
      <c r="R9" s="29"/>
      <c r="S9" s="33"/>
      <c r="T9" s="29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28"/>
      <c r="AJ9" s="32"/>
      <c r="AK9" s="32"/>
      <c r="AL9" s="17"/>
    </row>
    <row r="10" spans="1:38" s="23" customFormat="1" ht="15.75" thickBot="1">
      <c r="A10" s="17"/>
      <c r="B10" s="25"/>
      <c r="C10" s="34" t="s">
        <v>13</v>
      </c>
      <c r="D10" s="35">
        <f>D8+F8+T10</f>
        <v>0</v>
      </c>
      <c r="E10" s="35">
        <f>E8+G8-I10</f>
        <v>0</v>
      </c>
      <c r="F10" s="35"/>
      <c r="G10" s="35"/>
      <c r="H10" s="37"/>
      <c r="I10" s="308">
        <f>SUM(I8:R8)</f>
        <v>0</v>
      </c>
      <c r="J10" s="308"/>
      <c r="K10" s="308"/>
      <c r="L10" s="308"/>
      <c r="M10" s="308"/>
      <c r="N10" s="308"/>
      <c r="O10" s="308"/>
      <c r="P10" s="308"/>
      <c r="Q10" s="308"/>
      <c r="R10" s="308"/>
      <c r="S10" s="55"/>
      <c r="T10" s="308">
        <f>SUM(T8:AK8)</f>
        <v>1683</v>
      </c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17"/>
    </row>
    <row r="11" spans="1:38" s="23" customFormat="1" ht="15.75" thickBot="1">
      <c r="A11" s="17"/>
      <c r="B11" s="25"/>
      <c r="C11" s="56" t="s">
        <v>14</v>
      </c>
      <c r="D11" s="40">
        <f>E4+D8+E8-D9</f>
        <v>0</v>
      </c>
      <c r="E11" s="41"/>
      <c r="F11" s="42">
        <f>G4+F8+G8-F9</f>
        <v>0</v>
      </c>
      <c r="G11" s="24"/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17"/>
    </row>
    <row r="12" spans="1:38" s="23" customFormat="1" ht="15">
      <c r="A12" s="17"/>
      <c r="B12" s="25"/>
      <c r="C12" s="22"/>
      <c r="D12" s="24"/>
      <c r="E12" s="24"/>
      <c r="F12" s="24"/>
      <c r="G12" s="24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17"/>
    </row>
    <row r="13" spans="1:38" s="23" customFormat="1" ht="15">
      <c r="A13" s="17"/>
      <c r="B13" s="25"/>
      <c r="C13" s="22"/>
      <c r="D13" s="24"/>
      <c r="E13" s="24"/>
      <c r="F13" s="24"/>
      <c r="G13" s="24"/>
      <c r="H13" s="2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17"/>
    </row>
    <row r="14" spans="1:38" s="23" customFormat="1" ht="15">
      <c r="A14" s="17"/>
      <c r="B14" s="25"/>
      <c r="C14" s="22"/>
      <c r="D14" s="24"/>
      <c r="E14" s="24"/>
      <c r="F14" s="24"/>
      <c r="G14" s="24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17"/>
    </row>
    <row r="15" spans="1:38" s="23" customFormat="1" ht="15">
      <c r="A15" s="17"/>
      <c r="B15" s="25"/>
      <c r="C15" s="22"/>
      <c r="D15" s="24"/>
      <c r="E15" s="24"/>
      <c r="F15" s="24"/>
      <c r="G15" s="24"/>
      <c r="H15" s="1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17"/>
    </row>
    <row r="16" spans="1:38" s="23" customFormat="1" ht="15">
      <c r="A16" s="17"/>
      <c r="B16" s="25"/>
      <c r="C16" s="22"/>
      <c r="D16" s="24"/>
      <c r="E16" s="24"/>
      <c r="F16" s="24"/>
      <c r="G16" s="24"/>
      <c r="H16" s="1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17"/>
    </row>
    <row r="17" spans="1:38" s="23" customFormat="1" ht="15">
      <c r="A17" s="17"/>
      <c r="B17" s="25"/>
      <c r="C17" s="22"/>
      <c r="D17" s="24"/>
      <c r="E17" s="24"/>
      <c r="F17" s="24"/>
      <c r="G17" s="24"/>
      <c r="H17" s="1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17"/>
    </row>
    <row r="18" spans="1:38" s="23" customFormat="1" ht="15">
      <c r="A18" s="17"/>
      <c r="B18" s="25"/>
      <c r="C18" s="22"/>
      <c r="D18" s="24"/>
      <c r="E18" s="24"/>
      <c r="F18" s="24"/>
      <c r="G18" s="24"/>
      <c r="H18" s="1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7"/>
    </row>
    <row r="19" spans="1:38" s="23" customFormat="1" ht="15">
      <c r="A19" s="17"/>
      <c r="B19" s="25"/>
      <c r="C19" s="22"/>
      <c r="D19" s="24"/>
      <c r="E19" s="24"/>
      <c r="F19" s="24"/>
      <c r="G19" s="24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7"/>
    </row>
    <row r="20" spans="1:38" s="23" customFormat="1" ht="15">
      <c r="A20" s="17"/>
      <c r="B20" s="25"/>
      <c r="C20" s="22"/>
      <c r="D20" s="24"/>
      <c r="E20" s="24"/>
      <c r="F20" s="24"/>
      <c r="G20" s="24"/>
      <c r="H20" s="1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17"/>
    </row>
    <row r="21" spans="1:38" s="23" customFormat="1" ht="15">
      <c r="A21" s="17"/>
      <c r="B21" s="25"/>
      <c r="C21" s="22"/>
      <c r="D21" s="24"/>
      <c r="E21" s="24"/>
      <c r="F21" s="24"/>
      <c r="G21" s="24"/>
      <c r="H21" s="1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7"/>
    </row>
    <row r="22" spans="1:38" s="23" customFormat="1" ht="15">
      <c r="A22" s="17"/>
      <c r="B22" s="25"/>
      <c r="C22" s="22"/>
      <c r="D22" s="24"/>
      <c r="E22" s="24"/>
      <c r="F22" s="24"/>
      <c r="G22" s="24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7"/>
    </row>
    <row r="23" spans="1:38" s="23" customFormat="1" ht="15">
      <c r="A23" s="17"/>
      <c r="B23" s="25"/>
      <c r="C23" s="22"/>
      <c r="D23" s="24"/>
      <c r="E23" s="24"/>
      <c r="F23" s="24"/>
      <c r="G23" s="24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7"/>
    </row>
    <row r="24" spans="1:38" s="23" customFormat="1" ht="15">
      <c r="A24" s="17"/>
      <c r="B24" s="25"/>
      <c r="C24" s="22"/>
      <c r="D24" s="24"/>
      <c r="E24" s="24"/>
      <c r="F24" s="24"/>
      <c r="G24" s="24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17"/>
    </row>
    <row r="25" spans="1:38" s="23" customFormat="1" ht="15">
      <c r="A25" s="17"/>
      <c r="B25" s="25"/>
      <c r="C25" s="22"/>
      <c r="D25" s="24"/>
      <c r="E25" s="24"/>
      <c r="F25" s="24"/>
      <c r="G25" s="24"/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17"/>
    </row>
    <row r="26" spans="1:38" s="23" customFormat="1" ht="15">
      <c r="A26" s="17"/>
      <c r="B26" s="25"/>
      <c r="C26" s="22"/>
      <c r="D26" s="24"/>
      <c r="E26" s="24"/>
      <c r="F26" s="24"/>
      <c r="G26" s="24"/>
      <c r="H26" s="1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17"/>
    </row>
    <row r="27" spans="1:38" s="23" customFormat="1" ht="15">
      <c r="A27" s="17"/>
      <c r="B27" s="25"/>
      <c r="C27" s="22"/>
      <c r="D27" s="24"/>
      <c r="E27" s="24"/>
      <c r="F27" s="24"/>
      <c r="G27" s="24"/>
      <c r="H27" s="1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7"/>
    </row>
    <row r="28" spans="1:38" s="23" customFormat="1" ht="15">
      <c r="A28" s="17"/>
      <c r="B28" s="25"/>
      <c r="C28" s="22"/>
      <c r="D28" s="24"/>
      <c r="E28" s="24"/>
      <c r="F28" s="24"/>
      <c r="G28" s="24"/>
      <c r="H28" s="1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7"/>
    </row>
    <row r="29" spans="1:38" s="23" customFormat="1" ht="15">
      <c r="A29" s="17"/>
      <c r="B29" s="25"/>
      <c r="C29" s="22"/>
      <c r="D29" s="24"/>
      <c r="E29" s="24"/>
      <c r="F29" s="24"/>
      <c r="G29" s="24"/>
      <c r="H29" s="1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17"/>
    </row>
    <row r="30" spans="1:38" s="23" customFormat="1" ht="15">
      <c r="A30" s="17"/>
      <c r="B30" s="25"/>
      <c r="C30" s="22"/>
      <c r="D30" s="24"/>
      <c r="E30" s="24"/>
      <c r="F30" s="24"/>
      <c r="G30" s="24"/>
      <c r="H30" s="1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17"/>
    </row>
    <row r="31" spans="1:38" s="23" customFormat="1" ht="15">
      <c r="A31" s="17"/>
      <c r="B31" s="25"/>
      <c r="C31" s="22"/>
      <c r="D31" s="24"/>
      <c r="E31" s="24"/>
      <c r="F31" s="24"/>
      <c r="G31" s="24"/>
      <c r="H31" s="1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7"/>
    </row>
    <row r="32" spans="1:38" s="23" customFormat="1" ht="15">
      <c r="A32" s="17"/>
      <c r="B32" s="25"/>
      <c r="C32" s="22"/>
      <c r="D32" s="24"/>
      <c r="E32" s="24"/>
      <c r="F32" s="24"/>
      <c r="G32" s="24"/>
      <c r="H32" s="1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7"/>
    </row>
    <row r="33" spans="1:38" s="23" customFormat="1" ht="15">
      <c r="A33" s="17"/>
      <c r="B33" s="25"/>
      <c r="C33" s="22"/>
      <c r="D33" s="24"/>
      <c r="E33" s="24"/>
      <c r="F33" s="24"/>
      <c r="G33" s="24"/>
      <c r="H33" s="1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17"/>
    </row>
    <row r="34" spans="1:38" s="23" customFormat="1" ht="15">
      <c r="A34" s="17"/>
      <c r="B34" s="25"/>
      <c r="C34" s="22"/>
      <c r="D34" s="24"/>
      <c r="E34" s="24"/>
      <c r="F34" s="24"/>
      <c r="G34" s="24"/>
      <c r="H34" s="1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17"/>
    </row>
  </sheetData>
  <sheetProtection formatCells="0" formatColumns="0" formatRows="0"/>
  <mergeCells count="7">
    <mergeCell ref="I10:R10"/>
    <mergeCell ref="T10:AK10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D2" sqref="D2:G2"/>
    </sheetView>
  </sheetViews>
  <sheetFormatPr defaultColWidth="11.28125" defaultRowHeight="15"/>
  <cols>
    <col min="1" max="1" width="6.7109375" style="17" bestFit="1" customWidth="1"/>
    <col min="2" max="2" width="11.28125" style="25" bestFit="1" customWidth="1"/>
    <col min="3" max="3" width="18.57421875" style="22" bestFit="1" customWidth="1"/>
    <col min="4" max="4" width="12.421875" style="22" customWidth="1"/>
    <col min="5" max="7" width="11.28125" style="22" bestFit="1" customWidth="1"/>
    <col min="8" max="8" width="2.00390625" style="17" bestFit="1" customWidth="1"/>
    <col min="9" max="18" width="7.00390625" style="22" customWidth="1"/>
    <col min="19" max="19" width="2.00390625" style="22" bestFit="1" customWidth="1"/>
    <col min="20" max="26" width="7.00390625" style="22" customWidth="1"/>
    <col min="27" max="27" width="4.7109375" style="22" bestFit="1" customWidth="1"/>
    <col min="28" max="28" width="7.7109375" style="22" bestFit="1" customWidth="1"/>
    <col min="29" max="29" width="4.7109375" style="22" bestFit="1" customWidth="1"/>
    <col min="30" max="37" width="7.00390625" style="22" customWidth="1"/>
    <col min="38" max="38" width="6.140625" style="17" bestFit="1" customWidth="1"/>
    <col min="39" max="16384" width="11.28125" style="22" customWidth="1"/>
  </cols>
  <sheetData>
    <row r="1" spans="1:38" s="46" customFormat="1" ht="16.5" thickBot="1">
      <c r="A1" s="1" t="s">
        <v>24</v>
      </c>
      <c r="B1" s="237">
        <f>Januar!B1</f>
        <v>2015</v>
      </c>
      <c r="C1" s="44"/>
      <c r="D1" s="309" t="s">
        <v>1</v>
      </c>
      <c r="E1" s="309"/>
      <c r="F1" s="309"/>
      <c r="G1" s="309"/>
      <c r="H1" s="3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62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45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10">
        <v>3100</v>
      </c>
      <c r="J2" s="21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39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5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S3" s="10"/>
      <c r="AC3" s="47"/>
      <c r="AD3" s="47"/>
      <c r="AE3" s="47"/>
      <c r="AF3" s="47"/>
      <c r="AG3" s="47"/>
      <c r="AH3" s="47"/>
      <c r="AI3" s="47"/>
      <c r="AJ3" s="47"/>
      <c r="AK3" s="47"/>
      <c r="AL3" s="5" t="s">
        <v>4</v>
      </c>
    </row>
    <row r="4" spans="2:37" ht="14.25" customHeight="1">
      <c r="B4" s="25" t="s">
        <v>25</v>
      </c>
      <c r="C4" s="6" t="s">
        <v>9</v>
      </c>
      <c r="D4" s="29"/>
      <c r="E4" s="32">
        <f>Juni!D9</f>
        <v>175757.76</v>
      </c>
      <c r="F4" s="30"/>
      <c r="G4" s="32">
        <f>Juni!F9</f>
        <v>256516</v>
      </c>
      <c r="H4" s="13"/>
      <c r="I4" s="24"/>
      <c r="J4" s="24"/>
      <c r="K4" s="24"/>
      <c r="L4" s="24"/>
      <c r="M4" s="24"/>
      <c r="N4" s="24"/>
      <c r="O4" s="24"/>
      <c r="P4" s="24"/>
      <c r="Q4" s="24"/>
      <c r="R4" s="24"/>
      <c r="S4" s="1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4"/>
      <c r="AI4" s="24"/>
      <c r="AJ4" s="24"/>
      <c r="AK4" s="24"/>
    </row>
    <row r="5" spans="1:38" ht="14.25" customHeight="1">
      <c r="A5" s="234">
        <v>33</v>
      </c>
      <c r="B5" s="25">
        <v>42191</v>
      </c>
      <c r="C5" s="22" t="s">
        <v>120</v>
      </c>
      <c r="D5" s="24">
        <v>-179</v>
      </c>
      <c r="E5" s="24"/>
      <c r="F5" s="24"/>
      <c r="G5" s="24"/>
      <c r="H5" s="13"/>
      <c r="I5" s="24"/>
      <c r="J5" s="24"/>
      <c r="K5" s="24"/>
      <c r="L5" s="24"/>
      <c r="M5" s="24"/>
      <c r="N5" s="24"/>
      <c r="O5" s="24"/>
      <c r="P5" s="24"/>
      <c r="Q5" s="24"/>
      <c r="R5" s="24"/>
      <c r="S5" s="15"/>
      <c r="T5" s="24"/>
      <c r="U5" s="24"/>
      <c r="V5" s="24"/>
      <c r="W5" s="24"/>
      <c r="X5" s="24"/>
      <c r="Y5" s="24"/>
      <c r="Z5" s="24"/>
      <c r="AA5" s="24"/>
      <c r="AB5" s="24">
        <f>-D5</f>
        <v>179</v>
      </c>
      <c r="AC5" s="24"/>
      <c r="AD5" s="24"/>
      <c r="AE5" s="24"/>
      <c r="AF5" s="24"/>
      <c r="AG5" s="24"/>
      <c r="AH5" s="24"/>
      <c r="AI5" s="24"/>
      <c r="AJ5" s="24"/>
      <c r="AK5" s="24"/>
      <c r="AL5" s="17">
        <f>A5</f>
        <v>33</v>
      </c>
    </row>
    <row r="6" spans="4:38" ht="14.25" customHeight="1">
      <c r="D6" s="24"/>
      <c r="E6" s="24"/>
      <c r="F6" s="24"/>
      <c r="G6" s="24"/>
      <c r="H6" s="13"/>
      <c r="I6" s="24"/>
      <c r="J6" s="24"/>
      <c r="K6" s="24"/>
      <c r="L6" s="24"/>
      <c r="M6" s="24"/>
      <c r="N6" s="24"/>
      <c r="O6" s="24"/>
      <c r="P6" s="24"/>
      <c r="Q6" s="24"/>
      <c r="R6" s="24"/>
      <c r="S6" s="15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17">
        <f>A6</f>
        <v>0</v>
      </c>
    </row>
    <row r="7" spans="1:39" s="23" customFormat="1" ht="15">
      <c r="A7" s="17"/>
      <c r="B7" s="25"/>
      <c r="C7" s="28" t="s">
        <v>11</v>
      </c>
      <c r="D7" s="29">
        <f>SUM(D5:D6)</f>
        <v>-179</v>
      </c>
      <c r="E7" s="29">
        <f>SUM(E5:E6)</f>
        <v>0</v>
      </c>
      <c r="F7" s="29">
        <f>SUM(F5:F6)</f>
        <v>0</v>
      </c>
      <c r="G7" s="29">
        <f>SUM(G5:G6)</f>
        <v>0</v>
      </c>
      <c r="H7" s="31"/>
      <c r="I7" s="29">
        <f aca="true" t="shared" si="0" ref="I7:R7">SUM(I4:I6)</f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  <c r="S7" s="31"/>
      <c r="T7" s="29">
        <f aca="true" t="shared" si="1" ref="T7:AK7">SUM(T4:T6)</f>
        <v>0</v>
      </c>
      <c r="U7" s="29">
        <f t="shared" si="1"/>
        <v>0</v>
      </c>
      <c r="V7" s="29">
        <f t="shared" si="1"/>
        <v>0</v>
      </c>
      <c r="W7" s="29">
        <f t="shared" si="1"/>
        <v>0</v>
      </c>
      <c r="X7" s="29">
        <f t="shared" si="1"/>
        <v>0</v>
      </c>
      <c r="Y7" s="29">
        <f t="shared" si="1"/>
        <v>0</v>
      </c>
      <c r="Z7" s="29">
        <f t="shared" si="1"/>
        <v>0</v>
      </c>
      <c r="AA7" s="29">
        <f t="shared" si="1"/>
        <v>0</v>
      </c>
      <c r="AB7" s="29">
        <f t="shared" si="1"/>
        <v>179</v>
      </c>
      <c r="AC7" s="29">
        <f t="shared" si="1"/>
        <v>0</v>
      </c>
      <c r="AD7" s="29">
        <f t="shared" si="1"/>
        <v>0</v>
      </c>
      <c r="AE7" s="29">
        <f t="shared" si="1"/>
        <v>0</v>
      </c>
      <c r="AF7" s="29">
        <f t="shared" si="1"/>
        <v>0</v>
      </c>
      <c r="AG7" s="29">
        <f t="shared" si="1"/>
        <v>0</v>
      </c>
      <c r="AH7" s="29">
        <f t="shared" si="1"/>
        <v>0</v>
      </c>
      <c r="AI7" s="29">
        <f t="shared" si="1"/>
        <v>0</v>
      </c>
      <c r="AJ7" s="29">
        <f t="shared" si="1"/>
        <v>0</v>
      </c>
      <c r="AK7" s="29">
        <f t="shared" si="1"/>
        <v>0</v>
      </c>
      <c r="AL7" s="17"/>
      <c r="AM7" s="24"/>
    </row>
    <row r="8" spans="1:39" s="23" customFormat="1" ht="15.75" thickBot="1">
      <c r="A8" s="17"/>
      <c r="B8" s="25"/>
      <c r="C8" s="28" t="s">
        <v>12</v>
      </c>
      <c r="D8" s="32">
        <f>E4+D7+E7</f>
        <v>175578.76</v>
      </c>
      <c r="E8" s="32"/>
      <c r="F8" s="32">
        <f>G4+F7+G7</f>
        <v>256516</v>
      </c>
      <c r="G8" s="32"/>
      <c r="H8" s="33"/>
      <c r="I8" s="29"/>
      <c r="J8" s="29"/>
      <c r="K8" s="29"/>
      <c r="L8" s="29"/>
      <c r="M8" s="29"/>
      <c r="N8" s="29"/>
      <c r="O8" s="29"/>
      <c r="P8" s="29"/>
      <c r="Q8" s="29"/>
      <c r="R8" s="29"/>
      <c r="S8" s="33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8"/>
      <c r="AJ8" s="32"/>
      <c r="AK8" s="32"/>
      <c r="AL8" s="17"/>
      <c r="AM8" s="22"/>
    </row>
    <row r="9" spans="1:39" s="23" customFormat="1" ht="15.75" thickBot="1">
      <c r="A9" s="17"/>
      <c r="B9" s="25"/>
      <c r="C9" s="48" t="s">
        <v>13</v>
      </c>
      <c r="D9" s="35">
        <f>D7+F7+T9</f>
        <v>0</v>
      </c>
      <c r="E9" s="35">
        <f>E7+G7-I9</f>
        <v>0</v>
      </c>
      <c r="F9" s="35"/>
      <c r="G9" s="35"/>
      <c r="H9" s="35"/>
      <c r="I9" s="308">
        <f>SUM(I7:R7)</f>
        <v>0</v>
      </c>
      <c r="J9" s="308"/>
      <c r="K9" s="308"/>
      <c r="L9" s="308"/>
      <c r="M9" s="308"/>
      <c r="N9" s="308"/>
      <c r="O9" s="308"/>
      <c r="P9" s="308"/>
      <c r="Q9" s="308"/>
      <c r="R9" s="308"/>
      <c r="S9" s="55"/>
      <c r="T9" s="308">
        <f>SUM(T7:AK7)</f>
        <v>179</v>
      </c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17"/>
      <c r="AM9" s="22"/>
    </row>
    <row r="10" spans="1:39" s="23" customFormat="1" ht="15.75" thickBot="1">
      <c r="A10" s="17"/>
      <c r="B10" s="25"/>
      <c r="C10" s="56" t="s">
        <v>14</v>
      </c>
      <c r="D10" s="40">
        <f>E4+D7+E7-D8</f>
        <v>0</v>
      </c>
      <c r="E10" s="41"/>
      <c r="F10" s="42">
        <f>G4+F7+G7-F8</f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17"/>
      <c r="AM10" s="22"/>
    </row>
    <row r="11" spans="1:39" s="23" customFormat="1" ht="15">
      <c r="A11" s="17"/>
      <c r="B11" s="25"/>
      <c r="C11" s="22"/>
      <c r="D11" s="24"/>
      <c r="E11" s="24"/>
      <c r="F11" s="24"/>
      <c r="G11" s="24"/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17"/>
      <c r="AM11" s="22"/>
    </row>
    <row r="12" spans="1:39" s="23" customFormat="1" ht="15">
      <c r="A12" s="17"/>
      <c r="B12" s="25"/>
      <c r="C12" s="22"/>
      <c r="D12" s="24"/>
      <c r="E12" s="24"/>
      <c r="F12" s="24"/>
      <c r="G12" s="24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17"/>
      <c r="AM12" s="22"/>
    </row>
    <row r="13" spans="1:39" s="23" customFormat="1" ht="15">
      <c r="A13" s="17"/>
      <c r="B13" s="25"/>
      <c r="C13" s="22"/>
      <c r="D13" s="24"/>
      <c r="E13" s="24"/>
      <c r="F13" s="24"/>
      <c r="G13" s="24"/>
      <c r="H13" s="1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17"/>
      <c r="AM13" s="22"/>
    </row>
    <row r="14" spans="1:39" s="23" customFormat="1" ht="15">
      <c r="A14" s="17"/>
      <c r="B14" s="25"/>
      <c r="C14" s="22"/>
      <c r="D14" s="24"/>
      <c r="E14" s="24"/>
      <c r="F14" s="24"/>
      <c r="G14" s="24"/>
      <c r="H14" s="1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17"/>
      <c r="AM14" s="22"/>
    </row>
    <row r="15" spans="1:39" s="23" customFormat="1" ht="15">
      <c r="A15" s="17"/>
      <c r="B15" s="25"/>
      <c r="C15" s="22"/>
      <c r="D15" s="24"/>
      <c r="E15" s="24"/>
      <c r="F15" s="24"/>
      <c r="G15" s="24"/>
      <c r="H15" s="1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17"/>
      <c r="AM15" s="22"/>
    </row>
    <row r="16" spans="1:39" s="23" customFormat="1" ht="15">
      <c r="A16" s="17"/>
      <c r="B16" s="25"/>
      <c r="C16" s="22"/>
      <c r="D16" s="24"/>
      <c r="E16" s="24"/>
      <c r="F16" s="24"/>
      <c r="G16" s="24"/>
      <c r="H16" s="1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17"/>
      <c r="AM16" s="22"/>
    </row>
    <row r="17" spans="1:39" s="23" customFormat="1" ht="15">
      <c r="A17" s="17"/>
      <c r="B17" s="25"/>
      <c r="C17" s="22"/>
      <c r="D17" s="24"/>
      <c r="E17" s="24"/>
      <c r="F17" s="24"/>
      <c r="G17" s="24"/>
      <c r="H17" s="1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17"/>
      <c r="AM17" s="22"/>
    </row>
    <row r="18" spans="1:39" s="23" customFormat="1" ht="15">
      <c r="A18" s="17"/>
      <c r="B18" s="25"/>
      <c r="C18" s="22"/>
      <c r="D18" s="24"/>
      <c r="E18" s="24"/>
      <c r="F18" s="24"/>
      <c r="G18" s="24"/>
      <c r="H18" s="1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7"/>
      <c r="AM18" s="22"/>
    </row>
    <row r="19" spans="1:39" s="23" customFormat="1" ht="15">
      <c r="A19" s="17"/>
      <c r="B19" s="25"/>
      <c r="C19" s="22"/>
      <c r="D19" s="24"/>
      <c r="E19" s="24"/>
      <c r="F19" s="24"/>
      <c r="G19" s="24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7"/>
      <c r="AM19" s="22"/>
    </row>
    <row r="20" spans="1:39" s="23" customFormat="1" ht="15">
      <c r="A20" s="17"/>
      <c r="B20" s="25"/>
      <c r="C20" s="22"/>
      <c r="D20" s="24"/>
      <c r="E20" s="24"/>
      <c r="F20" s="24"/>
      <c r="G20" s="24"/>
      <c r="H20" s="1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17"/>
      <c r="AM20" s="22"/>
    </row>
    <row r="21" spans="1:39" s="23" customFormat="1" ht="15">
      <c r="A21" s="17"/>
      <c r="B21" s="25"/>
      <c r="C21" s="22"/>
      <c r="D21" s="24"/>
      <c r="E21" s="24"/>
      <c r="F21" s="24"/>
      <c r="G21" s="24"/>
      <c r="H21" s="1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7"/>
      <c r="AM21" s="22"/>
    </row>
    <row r="22" spans="1:39" s="23" customFormat="1" ht="15">
      <c r="A22" s="17"/>
      <c r="B22" s="25"/>
      <c r="C22" s="22"/>
      <c r="D22" s="24"/>
      <c r="E22" s="24"/>
      <c r="F22" s="24"/>
      <c r="G22" s="24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7"/>
      <c r="AM22" s="22"/>
    </row>
    <row r="23" spans="1:39" s="23" customFormat="1" ht="15">
      <c r="A23" s="17"/>
      <c r="B23" s="25"/>
      <c r="C23" s="22"/>
      <c r="D23" s="24"/>
      <c r="E23" s="24"/>
      <c r="F23" s="24"/>
      <c r="G23" s="24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7"/>
      <c r="AM23" s="22"/>
    </row>
    <row r="24" spans="1:39" s="23" customFormat="1" ht="15">
      <c r="A24" s="17"/>
      <c r="B24" s="25"/>
      <c r="C24" s="22"/>
      <c r="D24" s="24"/>
      <c r="E24" s="24"/>
      <c r="F24" s="24"/>
      <c r="G24" s="24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17"/>
      <c r="AM24" s="22"/>
    </row>
    <row r="25" spans="1:39" s="23" customFormat="1" ht="15">
      <c r="A25" s="17"/>
      <c r="B25" s="25"/>
      <c r="C25" s="22"/>
      <c r="D25" s="24"/>
      <c r="E25" s="24"/>
      <c r="F25" s="24"/>
      <c r="G25" s="24"/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17"/>
      <c r="AM25" s="22"/>
    </row>
    <row r="26" spans="1:39" s="23" customFormat="1" ht="15">
      <c r="A26" s="17"/>
      <c r="B26" s="25"/>
      <c r="C26" s="22"/>
      <c r="D26" s="24"/>
      <c r="E26" s="24"/>
      <c r="F26" s="24"/>
      <c r="G26" s="24"/>
      <c r="H26" s="1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17"/>
      <c r="AM26" s="22"/>
    </row>
    <row r="27" spans="1:39" s="23" customFormat="1" ht="15">
      <c r="A27" s="17"/>
      <c r="B27" s="25"/>
      <c r="C27" s="22"/>
      <c r="D27" s="24"/>
      <c r="E27" s="24"/>
      <c r="F27" s="24"/>
      <c r="G27" s="24"/>
      <c r="H27" s="1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7"/>
      <c r="AM27" s="22"/>
    </row>
    <row r="28" spans="1:39" s="23" customFormat="1" ht="15">
      <c r="A28" s="17"/>
      <c r="B28" s="25"/>
      <c r="C28" s="22"/>
      <c r="D28" s="24"/>
      <c r="E28" s="24"/>
      <c r="F28" s="24"/>
      <c r="G28" s="24"/>
      <c r="H28" s="1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7"/>
      <c r="AM28" s="22"/>
    </row>
    <row r="29" spans="1:39" s="23" customFormat="1" ht="15">
      <c r="A29" s="17"/>
      <c r="B29" s="25"/>
      <c r="C29" s="22"/>
      <c r="D29" s="24"/>
      <c r="E29" s="24"/>
      <c r="F29" s="24"/>
      <c r="G29" s="24"/>
      <c r="H29" s="1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17"/>
      <c r="AM29" s="22"/>
    </row>
    <row r="30" spans="1:39" s="23" customFormat="1" ht="15">
      <c r="A30" s="17"/>
      <c r="B30" s="25"/>
      <c r="C30" s="22"/>
      <c r="D30" s="24"/>
      <c r="E30" s="24"/>
      <c r="F30" s="24"/>
      <c r="G30" s="24"/>
      <c r="H30" s="1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17"/>
      <c r="AM30" s="22"/>
    </row>
    <row r="31" spans="1:39" s="23" customFormat="1" ht="15">
      <c r="A31" s="17"/>
      <c r="B31" s="25"/>
      <c r="C31" s="22"/>
      <c r="D31" s="24"/>
      <c r="E31" s="24"/>
      <c r="F31" s="24"/>
      <c r="G31" s="24"/>
      <c r="H31" s="1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7"/>
      <c r="AM31" s="22"/>
    </row>
    <row r="32" spans="1:39" s="23" customFormat="1" ht="15">
      <c r="A32" s="17"/>
      <c r="B32" s="25"/>
      <c r="C32" s="22"/>
      <c r="D32" s="24"/>
      <c r="E32" s="24"/>
      <c r="F32" s="24"/>
      <c r="G32" s="24"/>
      <c r="H32" s="1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7"/>
      <c r="AM32" s="22"/>
    </row>
  </sheetData>
  <sheetProtection formatCells="0" formatColumns="0" formatRows="0"/>
  <mergeCells count="7">
    <mergeCell ref="I9:R9"/>
    <mergeCell ref="T9:AK9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selection activeCell="D2" sqref="D2:G2"/>
    </sheetView>
  </sheetViews>
  <sheetFormatPr defaultColWidth="11.28125" defaultRowHeight="15"/>
  <cols>
    <col min="1" max="1" width="6.7109375" style="17" bestFit="1" customWidth="1"/>
    <col min="2" max="2" width="12.7109375" style="25" bestFit="1" customWidth="1"/>
    <col min="3" max="3" width="18.57421875" style="22" bestFit="1" customWidth="1"/>
    <col min="4" max="4" width="12.421875" style="22" customWidth="1"/>
    <col min="5" max="5" width="11.28125" style="22" bestFit="1" customWidth="1"/>
    <col min="6" max="6" width="11.57421875" style="22" customWidth="1"/>
    <col min="7" max="7" width="11.28125" style="22" bestFit="1" customWidth="1"/>
    <col min="8" max="8" width="2.00390625" style="17" bestFit="1" customWidth="1"/>
    <col min="9" max="18" width="7.00390625" style="22" customWidth="1"/>
    <col min="19" max="19" width="2.00390625" style="22" bestFit="1" customWidth="1"/>
    <col min="20" max="27" width="7.00390625" style="22" customWidth="1"/>
    <col min="28" max="28" width="7.7109375" style="22" bestFit="1" customWidth="1"/>
    <col min="29" max="37" width="7.00390625" style="22" customWidth="1"/>
    <col min="38" max="38" width="6.140625" style="17" bestFit="1" customWidth="1"/>
    <col min="39" max="16384" width="11.28125" style="22" customWidth="1"/>
  </cols>
  <sheetData>
    <row r="1" spans="1:38" s="46" customFormat="1" ht="16.5" thickBot="1">
      <c r="A1" s="63" t="s">
        <v>44</v>
      </c>
      <c r="B1" s="237">
        <f>Januar!B1</f>
        <v>2015</v>
      </c>
      <c r="C1" s="2"/>
      <c r="D1" s="309" t="s">
        <v>1</v>
      </c>
      <c r="E1" s="309"/>
      <c r="F1" s="309"/>
      <c r="G1" s="309"/>
      <c r="H1" s="3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62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45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40">
        <v>3100</v>
      </c>
      <c r="J2" s="24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39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5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S3" s="10"/>
      <c r="AC3" s="47"/>
      <c r="AD3" s="47"/>
      <c r="AE3" s="47"/>
      <c r="AF3" s="47"/>
      <c r="AG3" s="47"/>
      <c r="AH3" s="47"/>
      <c r="AI3" s="47"/>
      <c r="AJ3" s="47"/>
      <c r="AK3" s="47"/>
      <c r="AL3" s="5" t="s">
        <v>4</v>
      </c>
    </row>
    <row r="4" spans="2:37" ht="12.75">
      <c r="B4" s="25" t="s">
        <v>26</v>
      </c>
      <c r="C4" s="6" t="s">
        <v>9</v>
      </c>
      <c r="D4" s="29"/>
      <c r="E4" s="32">
        <f>Juli!D8</f>
        <v>175578.76</v>
      </c>
      <c r="F4" s="30"/>
      <c r="G4" s="32">
        <f>Juli!F8</f>
        <v>256516</v>
      </c>
      <c r="H4" s="13"/>
      <c r="I4" s="24"/>
      <c r="J4" s="24"/>
      <c r="K4" s="24"/>
      <c r="L4" s="24"/>
      <c r="M4" s="24"/>
      <c r="N4" s="24"/>
      <c r="O4" s="24"/>
      <c r="P4" s="24"/>
      <c r="Q4" s="24"/>
      <c r="R4" s="24"/>
      <c r="S4" s="1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4"/>
      <c r="AI4" s="24"/>
      <c r="AJ4" s="24"/>
      <c r="AK4" s="24"/>
    </row>
    <row r="5" spans="1:38" ht="12.75">
      <c r="A5" s="234">
        <v>34</v>
      </c>
      <c r="B5" s="25" t="s">
        <v>125</v>
      </c>
      <c r="C5" s="22" t="s">
        <v>104</v>
      </c>
      <c r="D5" s="24">
        <v>-175</v>
      </c>
      <c r="E5" s="24"/>
      <c r="F5" s="24"/>
      <c r="G5" s="24"/>
      <c r="H5" s="13"/>
      <c r="I5" s="24"/>
      <c r="J5" s="24"/>
      <c r="K5" s="24"/>
      <c r="L5" s="24"/>
      <c r="M5" s="24"/>
      <c r="N5" s="24"/>
      <c r="O5" s="24"/>
      <c r="P5" s="24"/>
      <c r="Q5" s="24"/>
      <c r="R5" s="24"/>
      <c r="S5" s="15"/>
      <c r="T5" s="24"/>
      <c r="U5" s="24"/>
      <c r="V5" s="24"/>
      <c r="W5" s="24"/>
      <c r="X5" s="24"/>
      <c r="Y5" s="24"/>
      <c r="Z5" s="24"/>
      <c r="AA5" s="24"/>
      <c r="AB5" s="24">
        <f>-D5</f>
        <v>175</v>
      </c>
      <c r="AC5" s="24"/>
      <c r="AD5" s="24"/>
      <c r="AE5" s="24"/>
      <c r="AF5" s="24"/>
      <c r="AG5" s="24"/>
      <c r="AH5" s="24"/>
      <c r="AI5" s="24"/>
      <c r="AJ5" s="24"/>
      <c r="AK5" s="24"/>
      <c r="AL5" s="17">
        <f>A5</f>
        <v>34</v>
      </c>
    </row>
    <row r="6" spans="4:38" ht="12.75">
      <c r="D6" s="24"/>
      <c r="E6" s="24"/>
      <c r="F6" s="24"/>
      <c r="G6" s="24"/>
      <c r="H6" s="13"/>
      <c r="I6" s="24"/>
      <c r="J6" s="24"/>
      <c r="K6" s="24"/>
      <c r="L6" s="24"/>
      <c r="M6" s="24"/>
      <c r="N6" s="24"/>
      <c r="O6" s="24"/>
      <c r="P6" s="24"/>
      <c r="Q6" s="24"/>
      <c r="R6" s="24"/>
      <c r="S6" s="15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17">
        <f>A6</f>
        <v>0</v>
      </c>
    </row>
    <row r="7" spans="1:38" s="23" customFormat="1" ht="15">
      <c r="A7" s="17"/>
      <c r="B7" s="25"/>
      <c r="C7" s="28" t="s">
        <v>11</v>
      </c>
      <c r="D7" s="29">
        <f>SUM(D5:D6)</f>
        <v>-175</v>
      </c>
      <c r="E7" s="29">
        <f>SUM(E5:E6)</f>
        <v>0</v>
      </c>
      <c r="F7" s="29">
        <f>SUM(F5:F6)</f>
        <v>0</v>
      </c>
      <c r="G7" s="29">
        <f>SUM(G5:G6)</f>
        <v>0</v>
      </c>
      <c r="H7" s="31"/>
      <c r="I7" s="29">
        <f aca="true" t="shared" si="0" ref="I7:R7">SUM(I5:I6)</f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  <c r="S7" s="31"/>
      <c r="T7" s="29">
        <f aca="true" t="shared" si="1" ref="T7:AK7">SUM(T5:T6)</f>
        <v>0</v>
      </c>
      <c r="U7" s="29">
        <f t="shared" si="1"/>
        <v>0</v>
      </c>
      <c r="V7" s="29">
        <f t="shared" si="1"/>
        <v>0</v>
      </c>
      <c r="W7" s="29">
        <f t="shared" si="1"/>
        <v>0</v>
      </c>
      <c r="X7" s="29">
        <f t="shared" si="1"/>
        <v>0</v>
      </c>
      <c r="Y7" s="29">
        <f t="shared" si="1"/>
        <v>0</v>
      </c>
      <c r="Z7" s="29">
        <f t="shared" si="1"/>
        <v>0</v>
      </c>
      <c r="AA7" s="29">
        <f t="shared" si="1"/>
        <v>0</v>
      </c>
      <c r="AB7" s="29">
        <f t="shared" si="1"/>
        <v>175</v>
      </c>
      <c r="AC7" s="29">
        <f t="shared" si="1"/>
        <v>0</v>
      </c>
      <c r="AD7" s="29">
        <f t="shared" si="1"/>
        <v>0</v>
      </c>
      <c r="AE7" s="29">
        <f t="shared" si="1"/>
        <v>0</v>
      </c>
      <c r="AF7" s="29">
        <f t="shared" si="1"/>
        <v>0</v>
      </c>
      <c r="AG7" s="29">
        <f t="shared" si="1"/>
        <v>0</v>
      </c>
      <c r="AH7" s="29">
        <f t="shared" si="1"/>
        <v>0</v>
      </c>
      <c r="AI7" s="29">
        <f t="shared" si="1"/>
        <v>0</v>
      </c>
      <c r="AJ7" s="29">
        <f t="shared" si="1"/>
        <v>0</v>
      </c>
      <c r="AK7" s="29">
        <f t="shared" si="1"/>
        <v>0</v>
      </c>
      <c r="AL7" s="25"/>
    </row>
    <row r="8" spans="1:38" s="23" customFormat="1" ht="15.75" thickBot="1">
      <c r="A8" s="17"/>
      <c r="B8" s="25"/>
      <c r="C8" s="28" t="s">
        <v>12</v>
      </c>
      <c r="D8" s="32">
        <f>E4+D7+E7</f>
        <v>175403.76</v>
      </c>
      <c r="E8" s="32"/>
      <c r="F8" s="32">
        <f>G4+F7+G7</f>
        <v>256516</v>
      </c>
      <c r="G8" s="32"/>
      <c r="H8" s="33"/>
      <c r="I8" s="29"/>
      <c r="J8" s="29"/>
      <c r="K8" s="29"/>
      <c r="L8" s="29"/>
      <c r="M8" s="29"/>
      <c r="N8" s="29"/>
      <c r="O8" s="29"/>
      <c r="P8" s="29"/>
      <c r="Q8" s="29"/>
      <c r="R8" s="29"/>
      <c r="S8" s="33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8"/>
      <c r="AJ8" s="32"/>
      <c r="AK8" s="32"/>
      <c r="AL8" s="25"/>
    </row>
    <row r="9" spans="1:38" s="23" customFormat="1" ht="15.75" thickBot="1">
      <c r="A9" s="17"/>
      <c r="B9" s="25"/>
      <c r="C9" s="48" t="s">
        <v>13</v>
      </c>
      <c r="D9" s="35">
        <f>D7+F7+T9</f>
        <v>0</v>
      </c>
      <c r="E9" s="35">
        <f>E7+G7-I9</f>
        <v>0</v>
      </c>
      <c r="F9" s="35"/>
      <c r="G9" s="35"/>
      <c r="H9" s="35"/>
      <c r="I9" s="313">
        <f>SUM(I7:R7)</f>
        <v>0</v>
      </c>
      <c r="J9" s="313"/>
      <c r="K9" s="313"/>
      <c r="L9" s="313"/>
      <c r="M9" s="313"/>
      <c r="N9" s="313"/>
      <c r="O9" s="313"/>
      <c r="P9" s="313"/>
      <c r="Q9" s="313"/>
      <c r="R9" s="313"/>
      <c r="S9" s="55"/>
      <c r="T9" s="308">
        <f>SUM(T7:AK7)</f>
        <v>175</v>
      </c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25"/>
    </row>
    <row r="10" spans="1:38" s="23" customFormat="1" ht="15.75" thickBot="1">
      <c r="A10" s="17"/>
      <c r="B10" s="25"/>
      <c r="C10" s="56" t="s">
        <v>14</v>
      </c>
      <c r="D10" s="40">
        <f>E4+D7+E7-D8</f>
        <v>0</v>
      </c>
      <c r="E10" s="41"/>
      <c r="F10" s="42">
        <f>G4+F7+G7-F8</f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</row>
    <row r="11" spans="1:38" s="23" customFormat="1" ht="15">
      <c r="A11" s="17"/>
      <c r="B11" s="25"/>
      <c r="C11" s="22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</row>
    <row r="12" spans="1:38" s="23" customFormat="1" ht="15">
      <c r="A12" s="17"/>
      <c r="B12" s="25"/>
      <c r="C12" s="22"/>
      <c r="D12" s="24"/>
      <c r="E12" s="24"/>
      <c r="F12" s="24"/>
      <c r="G12" s="24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17"/>
    </row>
    <row r="13" spans="1:38" s="23" customFormat="1" ht="15">
      <c r="A13" s="17"/>
      <c r="B13" s="25"/>
      <c r="C13" s="22"/>
      <c r="D13" s="24"/>
      <c r="E13" s="24"/>
      <c r="F13" s="24"/>
      <c r="G13" s="24"/>
      <c r="H13" s="1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17"/>
    </row>
    <row r="14" spans="1:38" s="23" customFormat="1" ht="15">
      <c r="A14" s="17"/>
      <c r="B14" s="25"/>
      <c r="C14" s="22"/>
      <c r="D14" s="24"/>
      <c r="E14" s="24"/>
      <c r="F14" s="24"/>
      <c r="G14" s="24"/>
      <c r="H14" s="1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17"/>
    </row>
    <row r="15" spans="1:38" s="23" customFormat="1" ht="15">
      <c r="A15" s="17"/>
      <c r="B15" s="25"/>
      <c r="C15" s="22"/>
      <c r="D15" s="24"/>
      <c r="E15" s="24"/>
      <c r="F15" s="24"/>
      <c r="G15" s="24"/>
      <c r="H15" s="1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17"/>
    </row>
    <row r="16" spans="1:38" s="23" customFormat="1" ht="15">
      <c r="A16" s="17"/>
      <c r="B16" s="25"/>
      <c r="C16" s="22"/>
      <c r="D16" s="24"/>
      <c r="E16" s="24"/>
      <c r="F16" s="24"/>
      <c r="G16" s="24"/>
      <c r="H16" s="1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17"/>
    </row>
    <row r="17" spans="1:38" s="23" customFormat="1" ht="15">
      <c r="A17" s="17"/>
      <c r="B17" s="25"/>
      <c r="C17" s="22"/>
      <c r="D17" s="24"/>
      <c r="E17" s="24"/>
      <c r="F17" s="24"/>
      <c r="G17" s="24"/>
      <c r="H17" s="1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17"/>
    </row>
    <row r="18" spans="1:38" s="23" customFormat="1" ht="15">
      <c r="A18" s="17"/>
      <c r="B18" s="25"/>
      <c r="C18" s="22"/>
      <c r="D18" s="24"/>
      <c r="E18" s="24"/>
      <c r="F18" s="24"/>
      <c r="G18" s="24"/>
      <c r="H18" s="1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7"/>
    </row>
    <row r="19" spans="1:38" s="23" customFormat="1" ht="15">
      <c r="A19" s="17"/>
      <c r="B19" s="25"/>
      <c r="C19" s="22"/>
      <c r="D19" s="24"/>
      <c r="E19" s="24"/>
      <c r="F19" s="24"/>
      <c r="G19" s="24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7"/>
    </row>
    <row r="20" spans="1:38" s="23" customFormat="1" ht="15">
      <c r="A20" s="17"/>
      <c r="B20" s="25"/>
      <c r="C20" s="22"/>
      <c r="D20" s="24"/>
      <c r="E20" s="24"/>
      <c r="F20" s="24"/>
      <c r="G20" s="24"/>
      <c r="H20" s="1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17"/>
    </row>
    <row r="21" spans="1:38" s="23" customFormat="1" ht="15">
      <c r="A21" s="17"/>
      <c r="B21" s="25"/>
      <c r="C21" s="22"/>
      <c r="D21" s="24"/>
      <c r="E21" s="24"/>
      <c r="F21" s="24"/>
      <c r="G21" s="24"/>
      <c r="H21" s="1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7"/>
    </row>
    <row r="22" spans="1:38" s="23" customFormat="1" ht="15">
      <c r="A22" s="17"/>
      <c r="B22" s="25"/>
      <c r="C22" s="22"/>
      <c r="D22" s="24"/>
      <c r="E22" s="24"/>
      <c r="F22" s="24"/>
      <c r="G22" s="24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7"/>
    </row>
    <row r="23" spans="1:38" s="23" customFormat="1" ht="15">
      <c r="A23" s="17"/>
      <c r="B23" s="25"/>
      <c r="C23" s="22"/>
      <c r="D23" s="24"/>
      <c r="E23" s="24"/>
      <c r="F23" s="24"/>
      <c r="G23" s="24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7"/>
    </row>
    <row r="24" spans="1:38" s="23" customFormat="1" ht="15">
      <c r="A24" s="17"/>
      <c r="B24" s="25"/>
      <c r="C24" s="22"/>
      <c r="D24" s="24"/>
      <c r="E24" s="24"/>
      <c r="F24" s="24"/>
      <c r="G24" s="24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17"/>
    </row>
    <row r="25" spans="1:38" s="23" customFormat="1" ht="15">
      <c r="A25" s="17"/>
      <c r="B25" s="25"/>
      <c r="C25" s="22"/>
      <c r="D25" s="24"/>
      <c r="E25" s="24"/>
      <c r="F25" s="24"/>
      <c r="G25" s="24"/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17"/>
    </row>
    <row r="26" spans="1:38" s="23" customFormat="1" ht="15">
      <c r="A26" s="17"/>
      <c r="B26" s="25"/>
      <c r="C26" s="22"/>
      <c r="D26" s="24"/>
      <c r="E26" s="24"/>
      <c r="F26" s="24"/>
      <c r="G26" s="24"/>
      <c r="H26" s="1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17"/>
    </row>
    <row r="27" spans="1:38" s="23" customFormat="1" ht="15">
      <c r="A27" s="17"/>
      <c r="B27" s="25"/>
      <c r="C27" s="22"/>
      <c r="D27" s="24"/>
      <c r="E27" s="24"/>
      <c r="F27" s="24"/>
      <c r="G27" s="24"/>
      <c r="H27" s="1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7"/>
    </row>
    <row r="28" spans="1:38" s="23" customFormat="1" ht="15">
      <c r="A28" s="17"/>
      <c r="B28" s="25"/>
      <c r="C28" s="22"/>
      <c r="D28" s="24"/>
      <c r="E28" s="24"/>
      <c r="F28" s="24"/>
      <c r="G28" s="24"/>
      <c r="H28" s="1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7"/>
    </row>
    <row r="29" spans="1:38" s="23" customFormat="1" ht="15">
      <c r="A29" s="17"/>
      <c r="B29" s="25"/>
      <c r="C29" s="22"/>
      <c r="D29" s="24"/>
      <c r="E29" s="24"/>
      <c r="F29" s="24"/>
      <c r="G29" s="24"/>
      <c r="H29" s="1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17"/>
    </row>
    <row r="30" spans="1:38" s="23" customFormat="1" ht="15">
      <c r="A30" s="17"/>
      <c r="B30" s="25"/>
      <c r="C30" s="22"/>
      <c r="D30" s="24"/>
      <c r="E30" s="24"/>
      <c r="F30" s="24"/>
      <c r="G30" s="24"/>
      <c r="H30" s="1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17"/>
    </row>
    <row r="31" spans="1:38" s="23" customFormat="1" ht="15">
      <c r="A31" s="17"/>
      <c r="B31" s="25"/>
      <c r="C31" s="22"/>
      <c r="D31" s="24"/>
      <c r="E31" s="24"/>
      <c r="F31" s="24"/>
      <c r="G31" s="24"/>
      <c r="H31" s="1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7"/>
    </row>
    <row r="32" spans="1:38" s="23" customFormat="1" ht="15">
      <c r="A32" s="17"/>
      <c r="B32" s="25"/>
      <c r="C32" s="22"/>
      <c r="D32" s="24"/>
      <c r="E32" s="24"/>
      <c r="F32" s="24"/>
      <c r="G32" s="24"/>
      <c r="H32" s="1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7"/>
    </row>
  </sheetData>
  <sheetProtection formatCells="0" formatColumns="0" formatRows="0"/>
  <mergeCells count="7">
    <mergeCell ref="I9:R9"/>
    <mergeCell ref="T9:AK9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9"/>
  <sheetViews>
    <sheetView zoomScalePageLayoutView="0" workbookViewId="0" topLeftCell="A1">
      <selection activeCell="D2" sqref="D2:G2"/>
    </sheetView>
  </sheetViews>
  <sheetFormatPr defaultColWidth="11.28125" defaultRowHeight="15"/>
  <cols>
    <col min="1" max="1" width="6.7109375" style="17" bestFit="1" customWidth="1"/>
    <col min="2" max="2" width="12.7109375" style="25" bestFit="1" customWidth="1"/>
    <col min="3" max="3" width="21.7109375" style="22" customWidth="1"/>
    <col min="4" max="4" width="12.421875" style="22" customWidth="1"/>
    <col min="5" max="5" width="12.00390625" style="22" customWidth="1"/>
    <col min="6" max="7" width="11.28125" style="22" bestFit="1" customWidth="1"/>
    <col min="8" max="8" width="2.00390625" style="17" bestFit="1" customWidth="1"/>
    <col min="9" max="12" width="7.00390625" style="22" customWidth="1"/>
    <col min="13" max="13" width="9.28125" style="22" bestFit="1" customWidth="1"/>
    <col min="14" max="18" width="7.00390625" style="22" customWidth="1"/>
    <col min="19" max="19" width="2.00390625" style="22" bestFit="1" customWidth="1"/>
    <col min="20" max="24" width="7.00390625" style="22" customWidth="1"/>
    <col min="25" max="25" width="9.28125" style="22" bestFit="1" customWidth="1"/>
    <col min="26" max="27" width="7.00390625" style="22" customWidth="1"/>
    <col min="28" max="28" width="7.7109375" style="22" bestFit="1" customWidth="1"/>
    <col min="29" max="32" width="7.00390625" style="22" customWidth="1"/>
    <col min="33" max="33" width="9.28125" style="22" bestFit="1" customWidth="1"/>
    <col min="34" max="37" width="7.00390625" style="22" customWidth="1"/>
    <col min="38" max="38" width="6.7109375" style="17" bestFit="1" customWidth="1"/>
    <col min="39" max="16384" width="11.28125" style="22" customWidth="1"/>
  </cols>
  <sheetData>
    <row r="1" spans="1:38" s="46" customFormat="1" ht="16.5" thickBot="1">
      <c r="A1" s="63" t="s">
        <v>27</v>
      </c>
      <c r="B1" s="237">
        <f>Januar!B1</f>
        <v>2015</v>
      </c>
      <c r="C1" s="2"/>
      <c r="D1" s="309" t="s">
        <v>1</v>
      </c>
      <c r="E1" s="309"/>
      <c r="F1" s="309"/>
      <c r="G1" s="309"/>
      <c r="H1" s="3"/>
      <c r="I1" s="310" t="s">
        <v>2</v>
      </c>
      <c r="J1" s="310"/>
      <c r="K1" s="310"/>
      <c r="L1" s="310"/>
      <c r="M1" s="310"/>
      <c r="N1" s="310"/>
      <c r="O1" s="310"/>
      <c r="P1" s="310"/>
      <c r="Q1" s="310"/>
      <c r="R1" s="310"/>
      <c r="S1" s="62"/>
      <c r="T1" s="309" t="s">
        <v>3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45"/>
    </row>
    <row r="2" spans="1:38" s="6" customFormat="1" ht="29.25">
      <c r="A2" s="5"/>
      <c r="B2" s="7"/>
      <c r="D2" s="311">
        <v>1920</v>
      </c>
      <c r="E2" s="312"/>
      <c r="F2" s="311">
        <v>1930</v>
      </c>
      <c r="G2" s="312"/>
      <c r="H2" s="8"/>
      <c r="I2" s="210">
        <v>3100</v>
      </c>
      <c r="J2" s="210">
        <v>3200</v>
      </c>
      <c r="K2" s="210">
        <v>3210</v>
      </c>
      <c r="L2" s="210">
        <v>3220</v>
      </c>
      <c r="M2" s="210">
        <v>3230</v>
      </c>
      <c r="N2" s="210">
        <v>3240</v>
      </c>
      <c r="O2" s="210">
        <v>3241</v>
      </c>
      <c r="P2" s="210">
        <v>3260</v>
      </c>
      <c r="Q2" s="210">
        <v>3270</v>
      </c>
      <c r="R2" s="210">
        <v>8051</v>
      </c>
      <c r="S2" s="239"/>
      <c r="T2" s="210">
        <v>4200</v>
      </c>
      <c r="U2" s="210">
        <v>6220</v>
      </c>
      <c r="V2" s="210">
        <v>6230</v>
      </c>
      <c r="W2" s="210">
        <v>6240</v>
      </c>
      <c r="X2" s="210">
        <v>6250</v>
      </c>
      <c r="Y2" s="210">
        <v>6280</v>
      </c>
      <c r="Z2" s="210">
        <v>6285</v>
      </c>
      <c r="AA2" s="210">
        <v>6300</v>
      </c>
      <c r="AB2" s="210">
        <v>6420</v>
      </c>
      <c r="AC2" s="212">
        <v>6560</v>
      </c>
      <c r="AD2" s="212">
        <v>6860</v>
      </c>
      <c r="AE2" s="212">
        <v>6940</v>
      </c>
      <c r="AF2" s="210">
        <v>7140</v>
      </c>
      <c r="AG2" s="210">
        <v>7420</v>
      </c>
      <c r="AH2" s="210">
        <v>7711</v>
      </c>
      <c r="AI2" s="210">
        <v>7720</v>
      </c>
      <c r="AJ2" s="210">
        <v>7780</v>
      </c>
      <c r="AK2" s="212">
        <v>7790</v>
      </c>
      <c r="AL2" s="5"/>
    </row>
    <row r="3" spans="1:38" s="17" customFormat="1" ht="25.5">
      <c r="A3" s="5" t="s">
        <v>4</v>
      </c>
      <c r="B3" s="7" t="s">
        <v>5</v>
      </c>
      <c r="C3" s="5" t="s">
        <v>6</v>
      </c>
      <c r="D3" s="12" t="s">
        <v>103</v>
      </c>
      <c r="E3" s="5" t="s">
        <v>8</v>
      </c>
      <c r="F3" s="5" t="s">
        <v>7</v>
      </c>
      <c r="G3" s="5" t="s">
        <v>8</v>
      </c>
      <c r="H3" s="13"/>
      <c r="S3" s="10"/>
      <c r="AC3" s="47"/>
      <c r="AD3" s="47"/>
      <c r="AE3" s="47"/>
      <c r="AF3" s="47"/>
      <c r="AG3" s="47"/>
      <c r="AH3" s="47"/>
      <c r="AI3" s="47"/>
      <c r="AJ3" s="47"/>
      <c r="AK3" s="47"/>
      <c r="AL3" s="5" t="s">
        <v>4</v>
      </c>
    </row>
    <row r="4" spans="2:37" ht="12.75">
      <c r="B4" s="25" t="s">
        <v>28</v>
      </c>
      <c r="C4" s="6" t="s">
        <v>9</v>
      </c>
      <c r="D4" s="29"/>
      <c r="E4" s="32">
        <f>Aug!D8</f>
        <v>175403.76</v>
      </c>
      <c r="F4" s="30"/>
      <c r="G4" s="32">
        <f>Aug!F8</f>
        <v>256516</v>
      </c>
      <c r="H4" s="13"/>
      <c r="I4" s="24"/>
      <c r="J4" s="24"/>
      <c r="K4" s="24"/>
      <c r="L4" s="24"/>
      <c r="M4" s="24"/>
      <c r="N4" s="24"/>
      <c r="O4" s="24"/>
      <c r="P4" s="24"/>
      <c r="Q4" s="24"/>
      <c r="R4" s="24"/>
      <c r="S4" s="1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4"/>
      <c r="AI4" s="24"/>
      <c r="AJ4" s="24"/>
      <c r="AK4" s="24"/>
    </row>
    <row r="5" spans="1:37" ht="12.75">
      <c r="A5" s="234">
        <v>35</v>
      </c>
      <c r="B5" s="25">
        <v>42254</v>
      </c>
      <c r="C5" s="22" t="s">
        <v>104</v>
      </c>
      <c r="D5" s="24">
        <v>-175</v>
      </c>
      <c r="E5" s="24"/>
      <c r="F5" s="14"/>
      <c r="G5" s="24"/>
      <c r="H5" s="13"/>
      <c r="I5" s="24"/>
      <c r="J5" s="24"/>
      <c r="K5" s="24"/>
      <c r="L5" s="24"/>
      <c r="M5" s="24"/>
      <c r="N5" s="24"/>
      <c r="O5" s="24"/>
      <c r="P5" s="24"/>
      <c r="Q5" s="24"/>
      <c r="R5" s="24"/>
      <c r="S5" s="15"/>
      <c r="T5" s="24"/>
      <c r="U5" s="24"/>
      <c r="V5" s="24"/>
      <c r="W5" s="24"/>
      <c r="X5" s="24"/>
      <c r="Y5" s="24"/>
      <c r="Z5" s="24"/>
      <c r="AA5" s="24"/>
      <c r="AB5" s="24">
        <f>-D5</f>
        <v>175</v>
      </c>
      <c r="AC5" s="24"/>
      <c r="AD5" s="24"/>
      <c r="AE5" s="24"/>
      <c r="AF5" s="24"/>
      <c r="AG5" s="24"/>
      <c r="AH5" s="14"/>
      <c r="AI5" s="24"/>
      <c r="AJ5" s="24"/>
      <c r="AK5" s="24"/>
    </row>
    <row r="6" spans="1:37" ht="12.75">
      <c r="A6" s="234">
        <v>36</v>
      </c>
      <c r="B6" s="25">
        <v>42251</v>
      </c>
      <c r="C6" s="22" t="s">
        <v>121</v>
      </c>
      <c r="D6" s="24"/>
      <c r="E6" s="24">
        <v>2006.7</v>
      </c>
      <c r="F6" s="14"/>
      <c r="G6" s="24"/>
      <c r="H6" s="13"/>
      <c r="I6" s="24"/>
      <c r="J6" s="24"/>
      <c r="K6" s="24"/>
      <c r="L6" s="24"/>
      <c r="M6" s="24">
        <f>E6</f>
        <v>2006.7</v>
      </c>
      <c r="N6" s="24"/>
      <c r="O6" s="24"/>
      <c r="P6" s="24"/>
      <c r="Q6" s="24"/>
      <c r="R6" s="24"/>
      <c r="S6" s="15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14"/>
      <c r="AI6" s="24"/>
      <c r="AJ6" s="24"/>
      <c r="AK6" s="24"/>
    </row>
    <row r="7" spans="1:37" ht="12.75">
      <c r="A7" s="234">
        <v>37</v>
      </c>
      <c r="B7" s="25">
        <v>42265</v>
      </c>
      <c r="C7" s="22" t="s">
        <v>126</v>
      </c>
      <c r="D7" s="24">
        <v>-50000</v>
      </c>
      <c r="E7" s="24"/>
      <c r="F7" s="14"/>
      <c r="G7" s="24">
        <v>50000</v>
      </c>
      <c r="H7" s="13"/>
      <c r="I7" s="24"/>
      <c r="J7" s="24"/>
      <c r="K7" s="24"/>
      <c r="L7" s="24"/>
      <c r="M7" s="24"/>
      <c r="N7" s="24"/>
      <c r="O7" s="24"/>
      <c r="P7" s="24"/>
      <c r="Q7" s="24"/>
      <c r="R7" s="24"/>
      <c r="S7" s="15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4"/>
      <c r="AI7" s="24"/>
      <c r="AJ7" s="24"/>
      <c r="AK7" s="24"/>
    </row>
    <row r="8" spans="1:37" ht="12.75">
      <c r="A8" s="234">
        <v>38</v>
      </c>
      <c r="B8" s="25">
        <v>42265</v>
      </c>
      <c r="C8" s="22" t="s">
        <v>127</v>
      </c>
      <c r="D8" s="24">
        <v>-6000</v>
      </c>
      <c r="E8" s="24"/>
      <c r="F8" s="14"/>
      <c r="G8" s="24"/>
      <c r="H8" s="13"/>
      <c r="I8" s="24"/>
      <c r="J8" s="24"/>
      <c r="K8" s="24"/>
      <c r="L8" s="24"/>
      <c r="M8" s="24"/>
      <c r="N8" s="24"/>
      <c r="O8" s="24"/>
      <c r="P8" s="24"/>
      <c r="Q8" s="24"/>
      <c r="R8" s="24"/>
      <c r="S8" s="15"/>
      <c r="T8" s="24"/>
      <c r="U8" s="24"/>
      <c r="V8" s="24"/>
      <c r="W8" s="24"/>
      <c r="X8" s="24"/>
      <c r="Y8" s="24">
        <f>-D8</f>
        <v>6000</v>
      </c>
      <c r="Z8" s="24"/>
      <c r="AA8" s="24"/>
      <c r="AB8" s="24"/>
      <c r="AC8" s="24"/>
      <c r="AD8" s="24"/>
      <c r="AE8" s="24"/>
      <c r="AF8" s="24"/>
      <c r="AG8" s="24"/>
      <c r="AH8" s="14"/>
      <c r="AI8" s="24"/>
      <c r="AJ8" s="24"/>
      <c r="AK8" s="24"/>
    </row>
    <row r="9" spans="1:37" ht="12.75">
      <c r="A9" s="234">
        <v>39</v>
      </c>
      <c r="B9" s="25">
        <v>42265</v>
      </c>
      <c r="C9" s="22" t="s">
        <v>128</v>
      </c>
      <c r="D9" s="24">
        <v>-3000</v>
      </c>
      <c r="E9" s="24"/>
      <c r="F9" s="24"/>
      <c r="G9" s="24"/>
      <c r="H9" s="13"/>
      <c r="I9" s="24"/>
      <c r="J9" s="24"/>
      <c r="K9" s="24"/>
      <c r="L9" s="24"/>
      <c r="M9" s="24"/>
      <c r="N9" s="24"/>
      <c r="O9" s="24"/>
      <c r="P9" s="24"/>
      <c r="Q9" s="24"/>
      <c r="R9" s="24"/>
      <c r="S9" s="1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>
        <f>-D9</f>
        <v>3000</v>
      </c>
      <c r="AH9" s="24"/>
      <c r="AI9" s="24"/>
      <c r="AJ9" s="24"/>
      <c r="AK9" s="24"/>
    </row>
    <row r="10" spans="4:37" ht="12.75">
      <c r="D10" s="24"/>
      <c r="E10" s="24"/>
      <c r="F10" s="14"/>
      <c r="G10" s="24"/>
      <c r="H10" s="1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5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4"/>
      <c r="AI10" s="24"/>
      <c r="AJ10" s="24"/>
      <c r="AK10" s="24"/>
    </row>
    <row r="11" spans="4:37" ht="12.75">
      <c r="D11" s="24"/>
      <c r="E11" s="24"/>
      <c r="F11" s="24"/>
      <c r="G11" s="24"/>
      <c r="H11" s="1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4:37" ht="12.75">
      <c r="D12" s="24"/>
      <c r="E12" s="24"/>
      <c r="F12" s="24"/>
      <c r="G12" s="24"/>
      <c r="H12" s="1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4:37" ht="12.75">
      <c r="D13" s="24"/>
      <c r="E13" s="24"/>
      <c r="F13" s="24"/>
      <c r="G13" s="24"/>
      <c r="H13" s="13"/>
      <c r="I13" s="24"/>
      <c r="J13" s="24"/>
      <c r="K13" s="24"/>
      <c r="L13" s="24"/>
      <c r="M13" s="24"/>
      <c r="N13" s="24"/>
      <c r="O13" s="24"/>
      <c r="P13" s="24"/>
      <c r="Q13" s="26"/>
      <c r="R13" s="24"/>
      <c r="S13" s="1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8" s="23" customFormat="1" ht="15">
      <c r="A14" s="17"/>
      <c r="B14" s="25"/>
      <c r="C14" s="22"/>
      <c r="D14" s="24"/>
      <c r="E14" s="24"/>
      <c r="F14" s="24"/>
      <c r="G14" s="24"/>
      <c r="H14" s="1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17"/>
    </row>
    <row r="15" spans="1:38" s="23" customFormat="1" ht="15">
      <c r="A15" s="17"/>
      <c r="B15" s="25"/>
      <c r="C15" s="22"/>
      <c r="D15" s="24"/>
      <c r="E15" s="24"/>
      <c r="F15" s="24"/>
      <c r="G15" s="24"/>
      <c r="H15" s="1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17"/>
    </row>
    <row r="16" spans="4:37" ht="12.75">
      <c r="D16" s="24"/>
      <c r="E16" s="24"/>
      <c r="F16" s="14"/>
      <c r="G16" s="24"/>
      <c r="H16" s="1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4"/>
      <c r="AI16" s="24"/>
      <c r="AJ16" s="24"/>
      <c r="AK16" s="24"/>
    </row>
    <row r="17" spans="4:37" ht="12.75">
      <c r="D17" s="24"/>
      <c r="E17" s="24"/>
      <c r="F17" s="24"/>
      <c r="G17" s="24"/>
      <c r="H17" s="1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1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4:37" ht="12.75">
      <c r="D18" s="24"/>
      <c r="E18" s="24"/>
      <c r="F18" s="24"/>
      <c r="G18" s="24"/>
      <c r="H18" s="1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4:37" ht="12.75">
      <c r="D19" s="24"/>
      <c r="E19" s="24"/>
      <c r="F19" s="24"/>
      <c r="G19" s="24"/>
      <c r="H19" s="13"/>
      <c r="I19" s="24"/>
      <c r="J19" s="24"/>
      <c r="K19" s="24"/>
      <c r="L19" s="24"/>
      <c r="M19" s="24"/>
      <c r="N19" s="24"/>
      <c r="O19" s="24"/>
      <c r="P19" s="24"/>
      <c r="Q19" s="26"/>
      <c r="R19" s="24"/>
      <c r="S19" s="1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8" s="23" customFormat="1" ht="15">
      <c r="A20" s="17"/>
      <c r="B20" s="25"/>
      <c r="C20" s="22"/>
      <c r="D20" s="24"/>
      <c r="E20" s="24"/>
      <c r="F20" s="24"/>
      <c r="G20" s="24"/>
      <c r="H20" s="1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17"/>
    </row>
    <row r="21" spans="1:38" s="23" customFormat="1" ht="15">
      <c r="A21" s="17"/>
      <c r="B21" s="25"/>
      <c r="C21" s="22"/>
      <c r="D21" s="24"/>
      <c r="E21" s="24"/>
      <c r="F21" s="24"/>
      <c r="G21" s="24"/>
      <c r="H21" s="1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5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17"/>
    </row>
    <row r="22" spans="4:37" ht="12.75">
      <c r="D22" s="24"/>
      <c r="E22" s="24"/>
      <c r="F22" s="24"/>
      <c r="G22" s="24"/>
      <c r="H22" s="1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1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4:37" ht="12.75">
      <c r="D23" s="24"/>
      <c r="E23" s="24"/>
      <c r="F23" s="24"/>
      <c r="G23" s="24"/>
      <c r="H23" s="13"/>
      <c r="I23" s="24"/>
      <c r="J23" s="24"/>
      <c r="K23" s="24"/>
      <c r="L23" s="24"/>
      <c r="M23" s="24"/>
      <c r="N23" s="24"/>
      <c r="O23" s="24"/>
      <c r="P23" s="24"/>
      <c r="Q23" s="26"/>
      <c r="R23" s="24"/>
      <c r="S23" s="1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8" s="23" customFormat="1" ht="15">
      <c r="A24" s="17"/>
      <c r="B24" s="25"/>
      <c r="C24" s="22"/>
      <c r="D24" s="24"/>
      <c r="E24" s="24"/>
      <c r="F24" s="24"/>
      <c r="G24" s="24"/>
      <c r="H24" s="1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17"/>
    </row>
    <row r="25" spans="1:38" s="23" customFormat="1" ht="15">
      <c r="A25" s="17"/>
      <c r="B25" s="25"/>
      <c r="C25" s="22"/>
      <c r="D25" s="24"/>
      <c r="E25" s="24"/>
      <c r="F25" s="24"/>
      <c r="G25" s="24"/>
      <c r="H25" s="1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1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17"/>
    </row>
    <row r="26" spans="4:37" ht="12.75">
      <c r="D26" s="24"/>
      <c r="E26" s="24"/>
      <c r="F26" s="14"/>
      <c r="G26" s="24"/>
      <c r="H26" s="1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1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4"/>
      <c r="AI26" s="24"/>
      <c r="AJ26" s="24"/>
      <c r="AK26" s="24"/>
    </row>
    <row r="27" spans="4:37" ht="12.75">
      <c r="D27" s="24"/>
      <c r="E27" s="24"/>
      <c r="F27" s="24"/>
      <c r="G27" s="24"/>
      <c r="H27" s="1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1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4:37" ht="12.75">
      <c r="D28" s="24"/>
      <c r="E28" s="24"/>
      <c r="F28" s="24"/>
      <c r="G28" s="24"/>
      <c r="H28" s="1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4:37" ht="12.75">
      <c r="D29" s="24"/>
      <c r="E29" s="24"/>
      <c r="F29" s="24"/>
      <c r="G29" s="24"/>
      <c r="H29" s="13"/>
      <c r="I29" s="24"/>
      <c r="J29" s="24"/>
      <c r="K29" s="24"/>
      <c r="L29" s="24"/>
      <c r="M29" s="24"/>
      <c r="N29" s="24"/>
      <c r="O29" s="24"/>
      <c r="P29" s="24"/>
      <c r="Q29" s="26"/>
      <c r="R29" s="24"/>
      <c r="S29" s="1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8" s="23" customFormat="1" ht="15">
      <c r="A30" s="17"/>
      <c r="B30" s="25"/>
      <c r="C30" s="22"/>
      <c r="D30" s="24"/>
      <c r="E30" s="24"/>
      <c r="F30" s="24"/>
      <c r="G30" s="24"/>
      <c r="H30" s="1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17"/>
    </row>
    <row r="31" spans="1:38" s="23" customFormat="1" ht="15">
      <c r="A31" s="17"/>
      <c r="B31" s="25"/>
      <c r="C31" s="22"/>
      <c r="D31" s="24"/>
      <c r="E31" s="24"/>
      <c r="F31" s="24"/>
      <c r="G31" s="24"/>
      <c r="H31" s="1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17"/>
    </row>
    <row r="32" spans="1:38" s="23" customFormat="1" ht="15">
      <c r="A32" s="17"/>
      <c r="B32" s="25"/>
      <c r="C32" s="22"/>
      <c r="D32" s="24"/>
      <c r="E32" s="24"/>
      <c r="F32" s="24"/>
      <c r="G32" s="24"/>
      <c r="H32" s="1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1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17"/>
    </row>
    <row r="33" spans="1:38" s="23" customFormat="1" ht="15">
      <c r="A33" s="17"/>
      <c r="B33" s="25"/>
      <c r="C33" s="28" t="s">
        <v>11</v>
      </c>
      <c r="D33" s="29">
        <f>SUM(D5:D32)</f>
        <v>-59175</v>
      </c>
      <c r="E33" s="29">
        <f>SUM(E5:E32)</f>
        <v>2006.7</v>
      </c>
      <c r="F33" s="29">
        <f>SUM(F5:F32)</f>
        <v>0</v>
      </c>
      <c r="G33" s="29">
        <f>SUM(G5:G32)</f>
        <v>50000</v>
      </c>
      <c r="H33" s="31"/>
      <c r="I33" s="29">
        <f aca="true" t="shared" si="0" ref="I33:R33">SUM(I5:I32)</f>
        <v>0</v>
      </c>
      <c r="J33" s="29">
        <f t="shared" si="0"/>
        <v>0</v>
      </c>
      <c r="K33" s="29">
        <f t="shared" si="0"/>
        <v>0</v>
      </c>
      <c r="L33" s="29">
        <f t="shared" si="0"/>
        <v>0</v>
      </c>
      <c r="M33" s="29">
        <f t="shared" si="0"/>
        <v>2006.7</v>
      </c>
      <c r="N33" s="29">
        <f t="shared" si="0"/>
        <v>0</v>
      </c>
      <c r="O33" s="29">
        <f t="shared" si="0"/>
        <v>0</v>
      </c>
      <c r="P33" s="29">
        <f t="shared" si="0"/>
        <v>0</v>
      </c>
      <c r="Q33" s="29">
        <f t="shared" si="0"/>
        <v>0</v>
      </c>
      <c r="R33" s="29">
        <f t="shared" si="0"/>
        <v>0</v>
      </c>
      <c r="S33" s="31"/>
      <c r="T33" s="29">
        <f aca="true" t="shared" si="1" ref="T33:AK33">SUM(T5:T32)</f>
        <v>0</v>
      </c>
      <c r="U33" s="29">
        <f t="shared" si="1"/>
        <v>0</v>
      </c>
      <c r="V33" s="29">
        <f t="shared" si="1"/>
        <v>0</v>
      </c>
      <c r="W33" s="29">
        <f t="shared" si="1"/>
        <v>0</v>
      </c>
      <c r="X33" s="29">
        <f t="shared" si="1"/>
        <v>0</v>
      </c>
      <c r="Y33" s="29">
        <f t="shared" si="1"/>
        <v>6000</v>
      </c>
      <c r="Z33" s="29">
        <f t="shared" si="1"/>
        <v>0</v>
      </c>
      <c r="AA33" s="29">
        <f t="shared" si="1"/>
        <v>0</v>
      </c>
      <c r="AB33" s="29">
        <f t="shared" si="1"/>
        <v>175</v>
      </c>
      <c r="AC33" s="29">
        <f t="shared" si="1"/>
        <v>0</v>
      </c>
      <c r="AD33" s="29">
        <f t="shared" si="1"/>
        <v>0</v>
      </c>
      <c r="AE33" s="29">
        <f t="shared" si="1"/>
        <v>0</v>
      </c>
      <c r="AF33" s="29">
        <f t="shared" si="1"/>
        <v>0</v>
      </c>
      <c r="AG33" s="29">
        <f t="shared" si="1"/>
        <v>3000</v>
      </c>
      <c r="AH33" s="29">
        <f t="shared" si="1"/>
        <v>0</v>
      </c>
      <c r="AI33" s="29">
        <f t="shared" si="1"/>
        <v>0</v>
      </c>
      <c r="AJ33" s="29">
        <f t="shared" si="1"/>
        <v>0</v>
      </c>
      <c r="AK33" s="29">
        <f t="shared" si="1"/>
        <v>0</v>
      </c>
      <c r="AL33" s="17"/>
    </row>
    <row r="34" spans="1:38" s="23" customFormat="1" ht="15.75" thickBot="1">
      <c r="A34" s="17"/>
      <c r="B34" s="25"/>
      <c r="C34" s="28" t="s">
        <v>12</v>
      </c>
      <c r="D34" s="32">
        <f>E4+D33+E33</f>
        <v>118235.46</v>
      </c>
      <c r="E34" s="32"/>
      <c r="F34" s="32">
        <f>G4+F33+G33</f>
        <v>306516</v>
      </c>
      <c r="G34" s="32"/>
      <c r="H34" s="33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3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8"/>
      <c r="AJ34" s="32"/>
      <c r="AK34" s="32"/>
      <c r="AL34" s="17"/>
    </row>
    <row r="35" spans="1:38" s="23" customFormat="1" ht="15.75" thickBot="1">
      <c r="A35" s="17"/>
      <c r="B35" s="25"/>
      <c r="C35" s="48" t="s">
        <v>13</v>
      </c>
      <c r="D35" s="35">
        <f>D33+F33+T35</f>
        <v>-50000</v>
      </c>
      <c r="E35" s="35">
        <f>E33+G33-I35</f>
        <v>50000</v>
      </c>
      <c r="F35" s="35"/>
      <c r="G35" s="35"/>
      <c r="H35" s="35"/>
      <c r="I35" s="308">
        <f>SUM(I33:R33)</f>
        <v>2006.7</v>
      </c>
      <c r="J35" s="308"/>
      <c r="K35" s="308"/>
      <c r="L35" s="308"/>
      <c r="M35" s="308"/>
      <c r="N35" s="308"/>
      <c r="O35" s="308"/>
      <c r="P35" s="308"/>
      <c r="Q35" s="308"/>
      <c r="R35" s="308"/>
      <c r="S35" s="55"/>
      <c r="T35" s="308">
        <f>SUM(T33:AK33)</f>
        <v>9175</v>
      </c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17"/>
    </row>
    <row r="36" spans="1:38" s="23" customFormat="1" ht="15.75" thickBot="1">
      <c r="A36" s="17"/>
      <c r="B36" s="25"/>
      <c r="C36" s="56" t="s">
        <v>14</v>
      </c>
      <c r="D36" s="40">
        <f>E4+D33+E33-D34</f>
        <v>0</v>
      </c>
      <c r="E36" s="41"/>
      <c r="F36" s="42">
        <f>G4+F33+G33-F34</f>
        <v>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7"/>
    </row>
    <row r="37" spans="1:38" s="23" customFormat="1" ht="15">
      <c r="A37" s="17"/>
      <c r="B37" s="25"/>
      <c r="C37" s="22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17"/>
    </row>
    <row r="38" spans="1:38" s="23" customFormat="1" ht="15">
      <c r="A38" s="17"/>
      <c r="B38" s="25"/>
      <c r="C38" s="22"/>
      <c r="D38" s="24"/>
      <c r="E38" s="24"/>
      <c r="F38" s="24"/>
      <c r="G38" s="24"/>
      <c r="H38" s="22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17"/>
    </row>
    <row r="39" spans="1:38" s="23" customFormat="1" ht="15">
      <c r="A39" s="17"/>
      <c r="B39" s="25"/>
      <c r="C39" s="22"/>
      <c r="D39" s="24"/>
      <c r="E39" s="24"/>
      <c r="F39" s="24"/>
      <c r="G39" s="24"/>
      <c r="H39" s="22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17"/>
    </row>
    <row r="40" spans="1:38" s="23" customFormat="1" ht="15">
      <c r="A40" s="17"/>
      <c r="B40" s="25"/>
      <c r="C40" s="22"/>
      <c r="D40" s="24"/>
      <c r="E40" s="24"/>
      <c r="F40" s="24"/>
      <c r="G40" s="24"/>
      <c r="H40" s="1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17"/>
    </row>
    <row r="41" spans="1:38" s="23" customFormat="1" ht="15">
      <c r="A41" s="17"/>
      <c r="B41" s="25"/>
      <c r="C41" s="22"/>
      <c r="D41" s="24"/>
      <c r="E41" s="24"/>
      <c r="F41" s="24"/>
      <c r="G41" s="24"/>
      <c r="H41" s="1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17"/>
    </row>
    <row r="42" spans="1:38" s="23" customFormat="1" ht="15">
      <c r="A42" s="17"/>
      <c r="B42" s="25"/>
      <c r="C42" s="22"/>
      <c r="D42" s="24"/>
      <c r="E42" s="24"/>
      <c r="F42" s="24"/>
      <c r="G42" s="24"/>
      <c r="H42" s="1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17"/>
    </row>
    <row r="43" spans="1:38" s="23" customFormat="1" ht="15">
      <c r="A43" s="17"/>
      <c r="B43" s="25"/>
      <c r="C43" s="22"/>
      <c r="D43" s="24"/>
      <c r="E43" s="24"/>
      <c r="F43" s="24"/>
      <c r="G43" s="24"/>
      <c r="H43" s="1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17"/>
    </row>
    <row r="44" spans="1:38" s="23" customFormat="1" ht="15">
      <c r="A44" s="17"/>
      <c r="B44" s="25"/>
      <c r="C44" s="22"/>
      <c r="D44" s="24"/>
      <c r="E44" s="24"/>
      <c r="F44" s="24"/>
      <c r="G44" s="24"/>
      <c r="H44" s="1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17"/>
    </row>
    <row r="45" spans="1:38" s="23" customFormat="1" ht="15">
      <c r="A45" s="17"/>
      <c r="B45" s="25"/>
      <c r="C45" s="22"/>
      <c r="D45" s="24"/>
      <c r="E45" s="24"/>
      <c r="F45" s="24"/>
      <c r="G45" s="24"/>
      <c r="H45" s="1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17"/>
    </row>
    <row r="46" spans="1:38" s="23" customFormat="1" ht="15">
      <c r="A46" s="17"/>
      <c r="B46" s="25"/>
      <c r="C46" s="22"/>
      <c r="D46" s="24"/>
      <c r="E46" s="24"/>
      <c r="F46" s="24"/>
      <c r="G46" s="24"/>
      <c r="H46" s="1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17"/>
    </row>
    <row r="47" spans="1:38" s="23" customFormat="1" ht="15">
      <c r="A47" s="17"/>
      <c r="B47" s="25"/>
      <c r="C47" s="22"/>
      <c r="D47" s="24"/>
      <c r="E47" s="24"/>
      <c r="F47" s="24"/>
      <c r="G47" s="24"/>
      <c r="H47" s="1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17"/>
    </row>
    <row r="48" spans="1:38" s="23" customFormat="1" ht="15">
      <c r="A48" s="17"/>
      <c r="B48" s="25"/>
      <c r="C48" s="22"/>
      <c r="D48" s="24"/>
      <c r="E48" s="24"/>
      <c r="F48" s="24"/>
      <c r="G48" s="24"/>
      <c r="H48" s="1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17"/>
    </row>
    <row r="49" spans="1:38" s="23" customFormat="1" ht="15">
      <c r="A49" s="17"/>
      <c r="B49" s="25"/>
      <c r="C49" s="22"/>
      <c r="D49" s="24"/>
      <c r="E49" s="24"/>
      <c r="F49" s="24"/>
      <c r="G49" s="24"/>
      <c r="H49" s="1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17"/>
    </row>
    <row r="50" spans="1:38" s="23" customFormat="1" ht="15">
      <c r="A50" s="17"/>
      <c r="B50" s="25"/>
      <c r="C50" s="22"/>
      <c r="D50" s="24"/>
      <c r="E50" s="24"/>
      <c r="F50" s="24"/>
      <c r="G50" s="24"/>
      <c r="H50" s="1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17"/>
    </row>
    <row r="51" spans="1:38" s="23" customFormat="1" ht="15">
      <c r="A51" s="17"/>
      <c r="B51" s="25"/>
      <c r="C51" s="22"/>
      <c r="D51" s="24"/>
      <c r="E51" s="24"/>
      <c r="F51" s="24"/>
      <c r="G51" s="24"/>
      <c r="H51" s="1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17"/>
    </row>
    <row r="52" spans="1:38" s="23" customFormat="1" ht="15">
      <c r="A52" s="17"/>
      <c r="B52" s="25"/>
      <c r="C52" s="22"/>
      <c r="D52" s="24"/>
      <c r="E52" s="24"/>
      <c r="F52" s="24"/>
      <c r="G52" s="24"/>
      <c r="H52" s="1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17"/>
    </row>
    <row r="53" spans="1:38" s="23" customFormat="1" ht="15">
      <c r="A53" s="17"/>
      <c r="B53" s="25"/>
      <c r="C53" s="22"/>
      <c r="D53" s="24"/>
      <c r="E53" s="24"/>
      <c r="F53" s="24"/>
      <c r="G53" s="24"/>
      <c r="H53" s="1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17"/>
    </row>
    <row r="54" spans="1:38" s="23" customFormat="1" ht="15">
      <c r="A54" s="17"/>
      <c r="B54" s="25"/>
      <c r="C54" s="22"/>
      <c r="D54" s="24"/>
      <c r="E54" s="24"/>
      <c r="F54" s="24"/>
      <c r="G54" s="24"/>
      <c r="H54" s="1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17"/>
    </row>
    <row r="55" spans="1:38" s="23" customFormat="1" ht="15">
      <c r="A55" s="17"/>
      <c r="B55" s="25"/>
      <c r="C55" s="22"/>
      <c r="D55" s="24"/>
      <c r="E55" s="24"/>
      <c r="F55" s="24"/>
      <c r="G55" s="24"/>
      <c r="H55" s="1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17"/>
    </row>
    <row r="56" spans="1:38" s="23" customFormat="1" ht="15">
      <c r="A56" s="17"/>
      <c r="B56" s="25"/>
      <c r="C56" s="22"/>
      <c r="D56" s="24"/>
      <c r="E56" s="24"/>
      <c r="F56" s="24"/>
      <c r="G56" s="24"/>
      <c r="H56" s="1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17"/>
    </row>
    <row r="57" spans="1:38" s="23" customFormat="1" ht="15">
      <c r="A57" s="17"/>
      <c r="B57" s="25"/>
      <c r="C57" s="22"/>
      <c r="D57" s="24"/>
      <c r="E57" s="24"/>
      <c r="F57" s="24"/>
      <c r="G57" s="24"/>
      <c r="H57" s="1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17"/>
    </row>
    <row r="58" spans="1:38" s="23" customFormat="1" ht="15">
      <c r="A58" s="17"/>
      <c r="B58" s="25"/>
      <c r="C58" s="22"/>
      <c r="D58" s="24"/>
      <c r="E58" s="24"/>
      <c r="F58" s="24"/>
      <c r="G58" s="24"/>
      <c r="H58" s="1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17"/>
    </row>
    <row r="59" spans="1:38" s="23" customFormat="1" ht="15">
      <c r="A59" s="17"/>
      <c r="B59" s="25"/>
      <c r="C59" s="22"/>
      <c r="D59" s="24"/>
      <c r="E59" s="24"/>
      <c r="F59" s="24"/>
      <c r="G59" s="24"/>
      <c r="H59" s="1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17"/>
    </row>
  </sheetData>
  <sheetProtection formatCells="0" formatColumns="0" formatRows="0"/>
  <mergeCells count="7">
    <mergeCell ref="I35:R35"/>
    <mergeCell ref="T35:AK35"/>
    <mergeCell ref="D1:G1"/>
    <mergeCell ref="I1:R1"/>
    <mergeCell ref="T1:AK1"/>
    <mergeCell ref="D2:E2"/>
    <mergeCell ref="F2:G2"/>
  </mergeCells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Kasserer</dc:creator>
  <cp:keywords/>
  <dc:description/>
  <cp:lastModifiedBy>Finn</cp:lastModifiedBy>
  <cp:lastPrinted>2016-03-30T21:33:24Z</cp:lastPrinted>
  <dcterms:created xsi:type="dcterms:W3CDTF">2013-04-17T14:50:18Z</dcterms:created>
  <dcterms:modified xsi:type="dcterms:W3CDTF">2016-03-30T21:33:31Z</dcterms:modified>
  <cp:category/>
  <cp:version/>
  <cp:contentType/>
  <cp:contentStatus/>
</cp:coreProperties>
</file>